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Leads e Contatos" sheetId="2" state="visible" r:id="rId2"/>
    <sheet xmlns:r="http://schemas.openxmlformats.org/officeDocument/2006/relationships" name="Pipeline de Vendas" sheetId="3" state="visible" r:id="rId3"/>
    <sheet xmlns:r="http://schemas.openxmlformats.org/officeDocument/2006/relationships" name="Atividades" sheetId="4" state="visible" r:id="rId4"/>
    <sheet xmlns:r="http://schemas.openxmlformats.org/officeDocument/2006/relationships" name="Instruçõ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R$ #,##0.00"/>
    <numFmt numFmtId="167" formatCode="0&quot;%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2"/>
    </font>
    <font>
      <b val="1"/>
      <sz val="11"/>
    </font>
    <font>
      <b val="1"/>
      <color rgb="001E3A8A"/>
      <sz val="14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5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center" vertical="center"/>
    </xf>
    <xf numFmtId="166" fontId="2" fillId="3" borderId="1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Leads</a:t>
            </a:r>
          </a:p>
        </rich>
      </tx>
    </title>
    <plotArea>
      <pieChart>
        <varyColors val="1"/>
        <ser>
          <idx val="0"/>
          <order val="0"/>
          <tx>
            <strRef>
              <f>'Dashboard'!H5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'Dashboard'!$G$6:$G$11</f>
            </numRef>
          </cat>
          <val>
            <numRef>
              <f>'Dashboard'!$H$6:$H$11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por Etapa do Pipeline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'Dashboard'!$B$19:$B$22</f>
            </numRef>
          </cat>
          <val>
            <numRef>
              <f>'Dashboard'!$C$19:$C$22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Etapa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J22"/>
  <sheetViews>
    <sheetView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8" customWidth="1" min="3" max="3"/>
    <col width="18" customWidth="1" min="4" max="4"/>
    <col width="8" customWidth="1" min="5" max="5"/>
    <col width="2" customWidth="1" min="6" max="6"/>
    <col width="18" customWidth="1" min="7" max="7"/>
    <col width="12" customWidth="1" min="8" max="8"/>
    <col width="8" customWidth="1" min="9" max="9"/>
    <col width="8" customWidth="1" min="10" max="10"/>
  </cols>
  <sheetData>
    <row r="2">
      <c r="B2" s="1" t="inlineStr">
        <is>
          <t>DASHBOARD CRM - VISÃO GERAL</t>
        </is>
      </c>
    </row>
    <row r="4">
      <c r="B4" s="2" t="inlineStr">
        <is>
          <t>INDICADORES PRINCIPAIS</t>
        </is>
      </c>
      <c r="G4" s="2" t="inlineStr">
        <is>
          <t>LEADS POR STATUS</t>
        </is>
      </c>
    </row>
    <row r="5">
      <c r="B5" s="3" t="inlineStr">
        <is>
          <t>Total de Leads:</t>
        </is>
      </c>
      <c r="C5" s="4" t="n"/>
      <c r="D5" s="3">
        <f>COUNTA('Leads e Contatos'!A2:A1000)</f>
        <v/>
      </c>
      <c r="E5" s="4" t="n"/>
    </row>
    <row r="6">
      <c r="B6" s="5" t="inlineStr">
        <is>
          <t>Leads Qualificados:</t>
        </is>
      </c>
      <c r="C6" s="4" t="n"/>
      <c r="D6" s="6">
        <f>COUNTIF('Leads e Contatos'!J:J,"Qualificado")</f>
        <v/>
      </c>
      <c r="E6" s="4" t="n"/>
      <c r="G6" s="4" t="inlineStr">
        <is>
          <t>Novo</t>
        </is>
      </c>
      <c r="H6" s="7">
        <f>COUNTIF('Leads e Contatos'!J:J,"Novo")</f>
        <v/>
      </c>
    </row>
    <row r="7">
      <c r="B7" s="5" t="inlineStr">
        <is>
          <t>Em Negociação:</t>
        </is>
      </c>
      <c r="C7" s="4" t="n"/>
      <c r="D7" s="6">
        <f>COUNTIF('Leads e Contatos'!J:J,"Negociação")</f>
        <v/>
      </c>
      <c r="E7" s="4" t="n"/>
      <c r="G7" s="4" t="inlineStr">
        <is>
          <t>Qualificado</t>
        </is>
      </c>
      <c r="H7" s="7">
        <f>COUNTIF('Leads e Contatos'!J:J,"Qualificado")</f>
        <v/>
      </c>
    </row>
    <row r="8">
      <c r="B8" s="5" t="inlineStr"/>
      <c r="C8" s="4" t="n"/>
      <c r="D8" s="6" t="inlineStr"/>
      <c r="E8" s="4" t="n"/>
      <c r="G8" s="4" t="inlineStr">
        <is>
          <t>Follow-up</t>
        </is>
      </c>
      <c r="H8" s="7">
        <f>COUNTIF('Leads e Contatos'!J:J,"Follow-up")</f>
        <v/>
      </c>
    </row>
    <row r="9">
      <c r="B9" s="5" t="inlineStr">
        <is>
          <t>Oportunidades Abertas:</t>
        </is>
      </c>
      <c r="C9" s="4" t="n"/>
      <c r="D9" s="6">
        <f>COUNTA('Pipeline de Vendas'!A2:A1000)</f>
        <v/>
      </c>
      <c r="E9" s="4" t="n"/>
      <c r="G9" s="4" t="inlineStr">
        <is>
          <t>Negociação</t>
        </is>
      </c>
      <c r="H9" s="7">
        <f>COUNTIF('Leads e Contatos'!J:J,"Negociação")</f>
        <v/>
      </c>
    </row>
    <row r="10">
      <c r="B10" s="5" t="inlineStr">
        <is>
          <t>Valor Total Pipeline:</t>
        </is>
      </c>
      <c r="C10" s="4" t="n"/>
      <c r="D10" s="8">
        <f>'Pipeline de Vendas'!E9</f>
        <v/>
      </c>
      <c r="E10" s="4" t="n"/>
      <c r="G10" s="4" t="inlineStr">
        <is>
          <t>Ganho</t>
        </is>
      </c>
      <c r="H10" s="7">
        <f>COUNTIF('Leads e Contatos'!J:J,"Ganho")</f>
        <v/>
      </c>
    </row>
    <row r="11">
      <c r="B11" s="5" t="inlineStr">
        <is>
          <t>Valor Ponderado:</t>
        </is>
      </c>
      <c r="C11" s="4" t="n"/>
      <c r="D11" s="8">
        <f>'Pipeline de Vendas'!H9</f>
        <v/>
      </c>
      <c r="E11" s="4" t="n"/>
      <c r="G11" s="4" t="inlineStr">
        <is>
          <t>Perdido</t>
        </is>
      </c>
      <c r="H11" s="7">
        <f>COUNTIF('Leads e Contatos'!J:J,"Perdido")</f>
        <v/>
      </c>
    </row>
    <row r="12">
      <c r="B12" s="5" t="inlineStr"/>
      <c r="C12" s="4" t="n"/>
      <c r="D12" s="6" t="inlineStr"/>
      <c r="E12" s="4" t="n"/>
    </row>
    <row r="13">
      <c r="B13" s="5" t="inlineStr">
        <is>
          <t>Atividades Pendentes:</t>
        </is>
      </c>
      <c r="C13" s="4" t="n"/>
      <c r="D13" s="6">
        <f>COUNTIF(Atividades!H:H,"Pendente")</f>
        <v/>
      </c>
      <c r="E13" s="4" t="n"/>
    </row>
    <row r="14">
      <c r="B14" s="5" t="inlineStr">
        <is>
          <t>Atividades Agendadas:</t>
        </is>
      </c>
      <c r="C14" s="4" t="n"/>
      <c r="D14" s="6">
        <f>COUNTIF(Atividades!H:H,"Agendado")</f>
        <v/>
      </c>
      <c r="E14" s="4" t="n"/>
    </row>
    <row r="15">
      <c r="G15" t="inlineStr">
        <is>
          <t>Status</t>
        </is>
      </c>
      <c r="H15" t="inlineStr">
        <is>
          <t>Quantidade</t>
        </is>
      </c>
    </row>
    <row r="17">
      <c r="B17" s="2" t="inlineStr">
        <is>
          <t>PIPELINE POR ETAPA</t>
        </is>
      </c>
    </row>
    <row r="18">
      <c r="B18" s="3" t="inlineStr">
        <is>
          <t>Etapa</t>
        </is>
      </c>
      <c r="C18" s="3" t="inlineStr">
        <is>
          <t>Valor Total</t>
        </is>
      </c>
    </row>
    <row r="19">
      <c r="B19" s="4" t="inlineStr">
        <is>
          <t>Qualificação</t>
        </is>
      </c>
      <c r="C19" s="9">
        <f>SUMIF('Pipeline de Vendas'!F:F,"Qualificação",'Pipeline de Vendas'!E:E)</f>
        <v/>
      </c>
    </row>
    <row r="20">
      <c r="B20" s="4" t="inlineStr">
        <is>
          <t>Proposta Enviada</t>
        </is>
      </c>
      <c r="C20" s="9">
        <f>SUMIF('Pipeline de Vendas'!F:F,"Proposta Enviada",'Pipeline de Vendas'!E:E)</f>
        <v/>
      </c>
    </row>
    <row r="21">
      <c r="B21" s="4" t="inlineStr">
        <is>
          <t>Negociação</t>
        </is>
      </c>
      <c r="C21" s="9">
        <f>SUMIF('Pipeline de Vendas'!F:F,"Negociação",'Pipeline de Vendas'!E:E)</f>
        <v/>
      </c>
    </row>
    <row r="22">
      <c r="B22" s="4" t="inlineStr">
        <is>
          <t>Fechamento</t>
        </is>
      </c>
      <c r="C22" s="9">
        <f>SUMIF('Pipeline de Vendas'!F:F,"Fechamento",'Pipeline de Vendas'!E:E)</f>
        <v/>
      </c>
    </row>
  </sheetData>
  <mergeCells count="4">
    <mergeCell ref="B2:E2"/>
    <mergeCell ref="B4:E4"/>
    <mergeCell ref="G4:J4"/>
    <mergeCell ref="B17:E1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25" customWidth="1" min="3" max="3"/>
    <col width="30" customWidth="1" min="4" max="4"/>
    <col width="20" customWidth="1" min="5" max="5"/>
    <col width="32" customWidth="1" min="6" max="6"/>
    <col width="18" customWidth="1" min="7" max="7"/>
    <col width="18" customWidth="1" min="8" max="8"/>
    <col width="16" customWidth="1" min="9" max="9"/>
    <col width="14" customWidth="1" min="10" max="10"/>
    <col width="35" customWidth="1" min="11" max="11"/>
  </cols>
  <sheetData>
    <row r="1">
      <c r="A1" s="3" t="inlineStr">
        <is>
          <t>ID</t>
        </is>
      </c>
      <c r="B1" s="3" t="inlineStr">
        <is>
          <t>Data Cadastro</t>
        </is>
      </c>
      <c r="C1" s="3" t="inlineStr">
        <is>
          <t>Nome Completo</t>
        </is>
      </c>
      <c r="D1" s="3" t="inlineStr">
        <is>
          <t>Empresa</t>
        </is>
      </c>
      <c r="E1" s="3" t="inlineStr">
        <is>
          <t>Cargo</t>
        </is>
      </c>
      <c r="F1" s="3" t="inlineStr">
        <is>
          <t>Email</t>
        </is>
      </c>
      <c r="G1" s="3" t="inlineStr">
        <is>
          <t>Telefone</t>
        </is>
      </c>
      <c r="H1" s="3" t="inlineStr">
        <is>
          <t>Cidade</t>
        </is>
      </c>
      <c r="I1" s="3" t="inlineStr">
        <is>
          <t>Origem</t>
        </is>
      </c>
      <c r="J1" s="3" t="inlineStr">
        <is>
          <t>Status</t>
        </is>
      </c>
      <c r="K1" s="3" t="inlineStr">
        <is>
          <t>Observações</t>
        </is>
      </c>
    </row>
    <row r="2">
      <c r="A2" s="7" t="n">
        <v>1</v>
      </c>
      <c r="B2" s="10" t="n">
        <v>46014.02043256265</v>
      </c>
      <c r="C2" s="11" t="inlineStr">
        <is>
          <t>Maria Silva Santos</t>
        </is>
      </c>
      <c r="D2" s="11" t="inlineStr">
        <is>
          <t>Construções Silva Ltda</t>
        </is>
      </c>
      <c r="E2" s="11" t="inlineStr">
        <is>
          <t>Diretora</t>
        </is>
      </c>
      <c r="F2" s="11" t="inlineStr">
        <is>
          <t>maria.silva@constsilva.com.br</t>
        </is>
      </c>
      <c r="G2" s="11" t="inlineStr">
        <is>
          <t>(11) 98765-4321</t>
        </is>
      </c>
      <c r="H2" s="11" t="inlineStr">
        <is>
          <t>São Paulo</t>
        </is>
      </c>
      <c r="I2" s="11" t="inlineStr">
        <is>
          <t>Site</t>
        </is>
      </c>
      <c r="J2" s="11" t="inlineStr">
        <is>
          <t>Qualificado</t>
        </is>
      </c>
      <c r="K2" s="11" t="inlineStr">
        <is>
          <t>Interessada em sistema ERP</t>
        </is>
      </c>
    </row>
    <row r="3">
      <c r="A3" s="7" t="n">
        <v>2</v>
      </c>
      <c r="B3" s="10" t="n">
        <v>46021.02043256273</v>
      </c>
      <c r="C3" s="11" t="inlineStr">
        <is>
          <t>João Pedro Oliveira</t>
        </is>
      </c>
      <c r="D3" s="11" t="inlineStr">
        <is>
          <t>Tecnologia Avançada SA</t>
        </is>
      </c>
      <c r="E3" s="11" t="inlineStr">
        <is>
          <t>Gerente TI</t>
        </is>
      </c>
      <c r="F3" s="11" t="inlineStr">
        <is>
          <t>joao.oliveira@tecavancada.com</t>
        </is>
      </c>
      <c r="G3" s="11" t="inlineStr">
        <is>
          <t>(21) 97654-3210</t>
        </is>
      </c>
      <c r="H3" s="11" t="inlineStr">
        <is>
          <t>Rio de Janeiro</t>
        </is>
      </c>
      <c r="I3" s="11" t="inlineStr">
        <is>
          <t>Indicação</t>
        </is>
      </c>
      <c r="J3" s="11" t="inlineStr">
        <is>
          <t>Negociação</t>
        </is>
      </c>
      <c r="K3" s="11" t="inlineStr">
        <is>
          <t>Precisa apresentação detalhada</t>
        </is>
      </c>
    </row>
    <row r="4">
      <c r="A4" s="7" t="n">
        <v>3</v>
      </c>
      <c r="B4" s="10" t="n">
        <v>46029.02043256276</v>
      </c>
      <c r="C4" s="11" t="inlineStr">
        <is>
          <t>Ana Costa Ferreira</t>
        </is>
      </c>
      <c r="D4" s="11" t="inlineStr">
        <is>
          <t>Comércio Santos &amp; Cia</t>
        </is>
      </c>
      <c r="E4" s="11" t="inlineStr">
        <is>
          <t>Proprietária</t>
        </is>
      </c>
      <c r="F4" s="11" t="inlineStr">
        <is>
          <t>ana@comerciosantos.com</t>
        </is>
      </c>
      <c r="G4" s="11" t="inlineStr">
        <is>
          <t>(31) 99876-5432</t>
        </is>
      </c>
      <c r="H4" s="11" t="inlineStr">
        <is>
          <t>Belo Horizonte</t>
        </is>
      </c>
      <c r="I4" s="11" t="inlineStr">
        <is>
          <t>LinkedIn</t>
        </is>
      </c>
      <c r="J4" s="11" t="inlineStr">
        <is>
          <t>Novo</t>
        </is>
      </c>
      <c r="K4" s="11" t="inlineStr">
        <is>
          <t>Primeiro contato realizado</t>
        </is>
      </c>
    </row>
    <row r="5">
      <c r="A5" s="7" t="n">
        <v>4</v>
      </c>
      <c r="B5" s="10" t="n">
        <v>46034.02043256276</v>
      </c>
      <c r="C5" s="11" t="inlineStr">
        <is>
          <t>Pedro Henrique Souza</t>
        </is>
      </c>
      <c r="D5" s="11" t="inlineStr">
        <is>
          <t>Alimentos Naturais BH</t>
        </is>
      </c>
      <c r="E5" s="11" t="inlineStr">
        <is>
          <t>Coordenador</t>
        </is>
      </c>
      <c r="F5" s="11" t="inlineStr">
        <is>
          <t>pedro.souza@alimnaturais.com.br</t>
        </is>
      </c>
      <c r="G5" s="11" t="inlineStr">
        <is>
          <t>(31) 98123-4567</t>
        </is>
      </c>
      <c r="H5" s="11" t="inlineStr">
        <is>
          <t>Belo Horizonte</t>
        </is>
      </c>
      <c r="I5" s="11" t="inlineStr">
        <is>
          <t>Evento</t>
        </is>
      </c>
      <c r="J5" s="11" t="inlineStr">
        <is>
          <t>Qualificado</t>
        </is>
      </c>
      <c r="K5" s="11" t="inlineStr">
        <is>
          <t>Visitou stand na feira</t>
        </is>
      </c>
    </row>
    <row r="6">
      <c r="A6" s="7" t="n">
        <v>5</v>
      </c>
      <c r="B6" s="10" t="n">
        <v>46039.02043256278</v>
      </c>
      <c r="C6" s="11" t="inlineStr">
        <is>
          <t>Carla Regina Lima</t>
        </is>
      </c>
      <c r="D6" s="11" t="inlineStr">
        <is>
          <t>Transportes Lima Express</t>
        </is>
      </c>
      <c r="E6" s="11" t="inlineStr">
        <is>
          <t>Gerente Comercial</t>
        </is>
      </c>
      <c r="F6" s="11" t="inlineStr">
        <is>
          <t>carla.lima@limaexpress.com</t>
        </is>
      </c>
      <c r="G6" s="11" t="inlineStr">
        <is>
          <t>(51) 97234-5678</t>
        </is>
      </c>
      <c r="H6" s="11" t="inlineStr">
        <is>
          <t>Porto Alegre</t>
        </is>
      </c>
      <c r="I6" s="11" t="inlineStr">
        <is>
          <t>Google Ads</t>
        </is>
      </c>
      <c r="J6" s="11" t="inlineStr">
        <is>
          <t>Follow-up</t>
        </is>
      </c>
      <c r="K6" s="11" t="inlineStr">
        <is>
          <t>Aguardando retorno</t>
        </is>
      </c>
    </row>
    <row r="7">
      <c r="A7" s="7" t="n">
        <v>6</v>
      </c>
      <c r="B7" s="10" t="n">
        <v>46044.02043256279</v>
      </c>
      <c r="C7" s="11" t="inlineStr">
        <is>
          <t>Roberto Carlos Mendes</t>
        </is>
      </c>
      <c r="D7" s="11" t="inlineStr">
        <is>
          <t>Advocacia Mendes Associados</t>
        </is>
      </c>
      <c r="E7" s="11" t="inlineStr">
        <is>
          <t>Sócio</t>
        </is>
      </c>
      <c r="F7" s="11" t="inlineStr">
        <is>
          <t>roberto@mendesadv.com.br</t>
        </is>
      </c>
      <c r="G7" s="11" t="inlineStr">
        <is>
          <t>(61) 99345-6789</t>
        </is>
      </c>
      <c r="H7" s="11" t="inlineStr">
        <is>
          <t>Brasília</t>
        </is>
      </c>
      <c r="I7" s="11" t="inlineStr">
        <is>
          <t>Indicação</t>
        </is>
      </c>
      <c r="J7" s="11" t="inlineStr">
        <is>
          <t>Qualificado</t>
        </is>
      </c>
      <c r="K7" s="11" t="inlineStr">
        <is>
          <t>Quer proposta personalizada</t>
        </is>
      </c>
    </row>
    <row r="8">
      <c r="A8" s="7" t="n">
        <v>7</v>
      </c>
      <c r="B8" s="10" t="n">
        <v>46047.0204325628</v>
      </c>
      <c r="C8" s="11" t="inlineStr">
        <is>
          <t>Juliana Rodrigues</t>
        </is>
      </c>
      <c r="D8" s="11" t="inlineStr">
        <is>
          <t>Clínica Saúde Total</t>
        </is>
      </c>
      <c r="E8" s="11" t="inlineStr">
        <is>
          <t>Administradora</t>
        </is>
      </c>
      <c r="F8" s="11" t="inlineStr">
        <is>
          <t>juliana@saudetotal.med.br</t>
        </is>
      </c>
      <c r="G8" s="11" t="inlineStr">
        <is>
          <t>(41) 98456-7890</t>
        </is>
      </c>
      <c r="H8" s="11" t="inlineStr">
        <is>
          <t>Curitiba</t>
        </is>
      </c>
      <c r="I8" s="11" t="inlineStr">
        <is>
          <t>Site</t>
        </is>
      </c>
      <c r="J8" s="11" t="inlineStr">
        <is>
          <t>Novo</t>
        </is>
      </c>
      <c r="K8" s="11" t="inlineStr">
        <is>
          <t>Preencheu formulário ontem</t>
        </is>
      </c>
    </row>
    <row r="9">
      <c r="A9" s="7" t="n">
        <v>8</v>
      </c>
      <c r="B9" s="10" t="n">
        <v>46051.02043256281</v>
      </c>
      <c r="C9" s="11" t="inlineStr">
        <is>
          <t>Fernando Alves Costa</t>
        </is>
      </c>
      <c r="D9" s="11" t="inlineStr">
        <is>
          <t>Metalúrgica Forte SA</t>
        </is>
      </c>
      <c r="E9" s="11" t="inlineStr">
        <is>
          <t>Diretor Industrial</t>
        </is>
      </c>
      <c r="F9" s="11" t="inlineStr">
        <is>
          <t>fernando.alves@metalforte.ind.br</t>
        </is>
      </c>
      <c r="G9" s="11" t="inlineStr">
        <is>
          <t>(11) 97567-8901</t>
        </is>
      </c>
      <c r="H9" s="11" t="inlineStr">
        <is>
          <t>São Paulo</t>
        </is>
      </c>
      <c r="I9" s="11" t="inlineStr">
        <is>
          <t>Email Marketing</t>
        </is>
      </c>
      <c r="J9" s="11" t="inlineStr">
        <is>
          <t>Negociação</t>
        </is>
      </c>
      <c r="K9" s="11" t="inlineStr">
        <is>
          <t>Proposta enviada dia 10</t>
        </is>
      </c>
    </row>
    <row r="10">
      <c r="A10" s="7" t="n">
        <v>9</v>
      </c>
      <c r="B10" s="10" t="n">
        <v>46054.02043256281</v>
      </c>
      <c r="C10" s="11" t="inlineStr">
        <is>
          <t>Beatriz Martins</t>
        </is>
      </c>
      <c r="D10" s="11" t="inlineStr">
        <is>
          <t>Escola Aprender Mais</t>
        </is>
      </c>
      <c r="E10" s="11" t="inlineStr">
        <is>
          <t>Coordenadora</t>
        </is>
      </c>
      <c r="F10" s="11" t="inlineStr">
        <is>
          <t>beatriz@aprenderplus.edu.br</t>
        </is>
      </c>
      <c r="G10" s="11" t="inlineStr">
        <is>
          <t>(85) 99678-9012</t>
        </is>
      </c>
      <c r="H10" s="11" t="inlineStr">
        <is>
          <t>Fortaleza</t>
        </is>
      </c>
      <c r="I10" s="11" t="inlineStr">
        <is>
          <t>Indicação</t>
        </is>
      </c>
      <c r="J10" s="11" t="inlineStr">
        <is>
          <t>Qualificado</t>
        </is>
      </c>
      <c r="K10" s="11" t="inlineStr">
        <is>
          <t>Interessada em treinamento</t>
        </is>
      </c>
    </row>
    <row r="11">
      <c r="A11" s="7" t="n">
        <v>10</v>
      </c>
      <c r="B11" s="10" t="n">
        <v>46057.02043256282</v>
      </c>
      <c r="C11" s="11" t="inlineStr">
        <is>
          <t>Lucas Gabriel Pereira</t>
        </is>
      </c>
      <c r="D11" s="11" t="inlineStr">
        <is>
          <t>Farmácia Vida Saudável</t>
        </is>
      </c>
      <c r="E11" s="11" t="inlineStr">
        <is>
          <t>Gerente</t>
        </is>
      </c>
      <c r="F11" s="11" t="inlineStr">
        <is>
          <t>lucas.pereira@vidasaudavel.com</t>
        </is>
      </c>
      <c r="G11" s="11" t="inlineStr">
        <is>
          <t>(71) 98789-0123</t>
        </is>
      </c>
      <c r="H11" s="11" t="inlineStr">
        <is>
          <t>Salvador</t>
        </is>
      </c>
      <c r="I11" s="11" t="inlineStr">
        <is>
          <t>Instagram</t>
        </is>
      </c>
      <c r="J11" s="11" t="inlineStr">
        <is>
          <t>Novo</t>
        </is>
      </c>
      <c r="K11" s="11" t="inlineStr">
        <is>
          <t>Enviou mensagem direct</t>
        </is>
      </c>
    </row>
  </sheetData>
  <dataValidations count="2">
    <dataValidation sqref="J2:J1000" showErrorMessage="1" showInputMessage="1" allowBlank="0" type="list">
      <formula1>"Novo,Qualificado,Follow-up,Negociação,Ganho,Perdido"</formula1>
    </dataValidation>
    <dataValidation sqref="I2:I1000" showErrorMessage="1" showInputMessage="1" allowBlank="0" type="list">
      <formula1>"Site,Google Ads,LinkedIn,Instagram,Email Marketing,Indicação,Evento,Outro"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8" customWidth="1" min="3" max="3"/>
    <col width="25" customWidth="1" min="4" max="4"/>
    <col width="14" customWidth="1" min="5" max="5"/>
    <col width="18" customWidth="1" min="6" max="6"/>
    <col width="16" customWidth="1" min="7" max="7"/>
    <col width="16" customWidth="1" min="8" max="8"/>
    <col width="16" customWidth="1" min="9" max="9"/>
    <col width="18" customWidth="1" min="10" max="10"/>
    <col width="18" customWidth="1" min="11" max="11"/>
    <col width="16" customWidth="1" min="12" max="12"/>
  </cols>
  <sheetData>
    <row r="1">
      <c r="A1" s="3" t="inlineStr">
        <is>
          <t>ID Oportunidade</t>
        </is>
      </c>
      <c r="B1" s="3" t="inlineStr">
        <is>
          <t>Lead</t>
        </is>
      </c>
      <c r="C1" s="3" t="inlineStr">
        <is>
          <t>Empresa</t>
        </is>
      </c>
      <c r="D1" s="3" t="inlineStr">
        <is>
          <t>Produto/Serviço</t>
        </is>
      </c>
      <c r="E1" s="3" t="inlineStr">
        <is>
          <t>Valor (R$)</t>
        </is>
      </c>
      <c r="F1" s="3" t="inlineStr">
        <is>
          <t>Etapa</t>
        </is>
      </c>
      <c r="G1" s="3" t="inlineStr">
        <is>
          <t>Probabilidade %</t>
        </is>
      </c>
      <c r="H1" s="3" t="inlineStr">
        <is>
          <t>Valor Ponderado</t>
        </is>
      </c>
      <c r="I1" s="3" t="inlineStr">
        <is>
          <t>Data Abertura</t>
        </is>
      </c>
      <c r="J1" s="3" t="inlineStr">
        <is>
          <t>Previsão Fechamento</t>
        </is>
      </c>
      <c r="K1" s="3" t="inlineStr">
        <is>
          <t>Responsável</t>
        </is>
      </c>
      <c r="L1" s="3" t="inlineStr">
        <is>
          <t>Última Interação</t>
        </is>
      </c>
    </row>
    <row r="2">
      <c r="A2" s="7" t="inlineStr">
        <is>
          <t>OPO-001</t>
        </is>
      </c>
      <c r="B2" s="11" t="inlineStr">
        <is>
          <t>Maria Silva Santos</t>
        </is>
      </c>
      <c r="C2" s="11" t="inlineStr">
        <is>
          <t>Construções Silva Ltda</t>
        </is>
      </c>
      <c r="D2" s="11" t="inlineStr">
        <is>
          <t>Sistema ERP Completo</t>
        </is>
      </c>
      <c r="E2" s="12" t="n">
        <v>45000</v>
      </c>
      <c r="F2" s="7" t="inlineStr">
        <is>
          <t>Proposta Enviada</t>
        </is>
      </c>
      <c r="G2" s="13" t="n">
        <v>60</v>
      </c>
      <c r="H2" s="12">
        <f>E2*G2/100</f>
        <v/>
      </c>
      <c r="I2" s="10" t="n">
        <v>46029.02043259322</v>
      </c>
      <c r="J2" s="10" t="n">
        <v>46074.02043259327</v>
      </c>
      <c r="K2" s="7" t="inlineStr">
        <is>
          <t>Carlos Vendas</t>
        </is>
      </c>
      <c r="L2" s="10" t="n">
        <v>46057.02043259329</v>
      </c>
    </row>
    <row r="3">
      <c r="A3" s="7" t="inlineStr">
        <is>
          <t>OPO-002</t>
        </is>
      </c>
      <c r="B3" s="11" t="inlineStr">
        <is>
          <t>João Pedro Oliveira</t>
        </is>
      </c>
      <c r="C3" s="11" t="inlineStr">
        <is>
          <t>Tecnologia Avançada SA</t>
        </is>
      </c>
      <c r="D3" s="11" t="inlineStr">
        <is>
          <t>Consultoria TI</t>
        </is>
      </c>
      <c r="E3" s="12" t="n">
        <v>28000</v>
      </c>
      <c r="F3" s="7" t="inlineStr">
        <is>
          <t>Negociação</t>
        </is>
      </c>
      <c r="G3" s="13" t="n">
        <v>75</v>
      </c>
      <c r="H3" s="12">
        <f>E3*G3/100</f>
        <v/>
      </c>
      <c r="I3" s="10" t="n">
        <v>46034.0204325933</v>
      </c>
      <c r="J3" s="10" t="n">
        <v>46069.02043259331</v>
      </c>
      <c r="K3" s="7" t="inlineStr">
        <is>
          <t>Ana Comercial</t>
        </is>
      </c>
      <c r="L3" s="10" t="n">
        <v>46058.02043259332</v>
      </c>
    </row>
    <row r="4">
      <c r="A4" s="7" t="inlineStr">
        <is>
          <t>OPO-003</t>
        </is>
      </c>
      <c r="B4" s="11" t="inlineStr">
        <is>
          <t>Pedro Henrique Souza</t>
        </is>
      </c>
      <c r="C4" s="11" t="inlineStr">
        <is>
          <t>Alimentos Naturais BH</t>
        </is>
      </c>
      <c r="D4" s="11" t="inlineStr">
        <is>
          <t>Software Gestão</t>
        </is>
      </c>
      <c r="E4" s="12" t="n">
        <v>15000</v>
      </c>
      <c r="F4" s="7" t="inlineStr">
        <is>
          <t>Qualificação</t>
        </is>
      </c>
      <c r="G4" s="13" t="n">
        <v>40</v>
      </c>
      <c r="H4" s="12">
        <f>E4*G4/100</f>
        <v/>
      </c>
      <c r="I4" s="10" t="n">
        <v>46039.02043259333</v>
      </c>
      <c r="J4" s="10" t="n">
        <v>46089.02043259334</v>
      </c>
      <c r="K4" s="7" t="inlineStr">
        <is>
          <t>Carlos Vendas</t>
        </is>
      </c>
      <c r="L4" s="10" t="n">
        <v>46054.02043259336</v>
      </c>
    </row>
    <row r="5">
      <c r="A5" s="7" t="inlineStr">
        <is>
          <t>OPO-004</t>
        </is>
      </c>
      <c r="B5" s="11" t="inlineStr">
        <is>
          <t>Roberto Carlos Mendes</t>
        </is>
      </c>
      <c r="C5" s="11" t="inlineStr">
        <is>
          <t>Advocacia Mendes</t>
        </is>
      </c>
      <c r="D5" s="11" t="inlineStr">
        <is>
          <t>CRM Jurídico</t>
        </is>
      </c>
      <c r="E5" s="12" t="n">
        <v>22000</v>
      </c>
      <c r="F5" s="7" t="inlineStr">
        <is>
          <t>Proposta Enviada</t>
        </is>
      </c>
      <c r="G5" s="13" t="n">
        <v>65</v>
      </c>
      <c r="H5" s="12">
        <f>E5*G5/100</f>
        <v/>
      </c>
      <c r="I5" s="10" t="n">
        <v>46044.02043259337</v>
      </c>
      <c r="J5" s="10" t="n">
        <v>46079.02043259337</v>
      </c>
      <c r="K5" s="7" t="inlineStr">
        <is>
          <t>Beatriz Vendas</t>
        </is>
      </c>
      <c r="L5" s="10" t="n">
        <v>46056.02043259338</v>
      </c>
    </row>
    <row r="6">
      <c r="A6" s="7" t="inlineStr">
        <is>
          <t>OPO-005</t>
        </is>
      </c>
      <c r="B6" s="11" t="inlineStr">
        <is>
          <t>Fernando Alves Costa</t>
        </is>
      </c>
      <c r="C6" s="11" t="inlineStr">
        <is>
          <t>Metalúrgica Forte SA</t>
        </is>
      </c>
      <c r="D6" s="11" t="inlineStr">
        <is>
          <t>Sistema Produção</t>
        </is>
      </c>
      <c r="E6" s="12" t="n">
        <v>55000</v>
      </c>
      <c r="F6" s="7" t="inlineStr">
        <is>
          <t>Fechamento</t>
        </is>
      </c>
      <c r="G6" s="13" t="n">
        <v>90</v>
      </c>
      <c r="H6" s="12">
        <f>E6*G6/100</f>
        <v/>
      </c>
      <c r="I6" s="10" t="n">
        <v>46019.02043259339</v>
      </c>
      <c r="J6" s="10" t="n">
        <v>46064.0204325934</v>
      </c>
      <c r="K6" s="7" t="inlineStr">
        <is>
          <t>Ana Comercial</t>
        </is>
      </c>
      <c r="L6" s="10" t="n">
        <v>46059.02043259342</v>
      </c>
    </row>
    <row r="7">
      <c r="A7" s="7" t="inlineStr">
        <is>
          <t>OPO-006</t>
        </is>
      </c>
      <c r="B7" s="11" t="inlineStr">
        <is>
          <t>Beatriz Martins</t>
        </is>
      </c>
      <c r="C7" s="11" t="inlineStr">
        <is>
          <t>Escola Aprender Mais</t>
        </is>
      </c>
      <c r="D7" s="11" t="inlineStr">
        <is>
          <t>Plataforma EAD</t>
        </is>
      </c>
      <c r="E7" s="12" t="n">
        <v>18000</v>
      </c>
      <c r="F7" s="7" t="inlineStr">
        <is>
          <t>Negociação</t>
        </is>
      </c>
      <c r="G7" s="13" t="n">
        <v>70</v>
      </c>
      <c r="H7" s="12">
        <f>E7*G7/100</f>
        <v/>
      </c>
      <c r="I7" s="10" t="n">
        <v>46049.02043259342</v>
      </c>
      <c r="J7" s="10" t="n">
        <v>46071.02043259342</v>
      </c>
      <c r="K7" s="7" t="inlineStr">
        <is>
          <t>Carlos Vendas</t>
        </is>
      </c>
      <c r="L7" s="10" t="n">
        <v>46058.02043259342</v>
      </c>
    </row>
    <row r="8">
      <c r="A8" s="7" t="inlineStr">
        <is>
          <t>OPO-007</t>
        </is>
      </c>
      <c r="B8" s="11" t="inlineStr">
        <is>
          <t>Carla Regina Lima</t>
        </is>
      </c>
      <c r="C8" s="11" t="inlineStr">
        <is>
          <t>Transportes Lima</t>
        </is>
      </c>
      <c r="D8" s="11" t="inlineStr">
        <is>
          <t>Software Logística</t>
        </is>
      </c>
      <c r="E8" s="12" t="n">
        <v>32000</v>
      </c>
      <c r="F8" s="7" t="inlineStr">
        <is>
          <t>Qualificação</t>
        </is>
      </c>
      <c r="G8" s="13" t="n">
        <v>50</v>
      </c>
      <c r="H8" s="12">
        <f>E8*G8/100</f>
        <v/>
      </c>
      <c r="I8" s="10" t="n">
        <v>46041.02043259344</v>
      </c>
      <c r="J8" s="10" t="n">
        <v>46084.02043259345</v>
      </c>
      <c r="K8" s="7" t="inlineStr">
        <is>
          <t>Beatriz Vendas</t>
        </is>
      </c>
      <c r="L8" s="10" t="n">
        <v>46053.02043259346</v>
      </c>
    </row>
    <row r="9">
      <c r="A9" s="4" t="n"/>
      <c r="B9" s="4" t="n"/>
      <c r="C9" s="4" t="n"/>
      <c r="D9" s="5" t="inlineStr">
        <is>
          <t>TOTAIS:</t>
        </is>
      </c>
      <c r="E9" s="14">
        <f>SUM(E2:E8)</f>
        <v/>
      </c>
      <c r="F9" s="4" t="n"/>
      <c r="G9" s="4" t="n"/>
      <c r="H9" s="14">
        <f>SUM(H2:H8)</f>
        <v/>
      </c>
      <c r="I9" s="4" t="n"/>
      <c r="J9" s="4" t="n"/>
      <c r="K9" s="4" t="n"/>
      <c r="L9" s="4" t="n"/>
    </row>
  </sheetData>
  <dataValidations count="1">
    <dataValidation sqref="F2:F1000" showErrorMessage="1" showInputMessage="1" allowBlank="0" type="list">
      <formula1>"Qualificação,Proposta Enviada,Negociação,Fechamento,Ganho,Perdido"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25" customWidth="1" min="4" max="4"/>
    <col width="22" customWidth="1" min="5" max="5"/>
    <col width="40" customWidth="1" min="6" max="6"/>
    <col width="18" customWidth="1" min="7" max="7"/>
    <col width="12" customWidth="1" min="8" max="8"/>
    <col width="25" customWidth="1" min="9" max="9"/>
  </cols>
  <sheetData>
    <row r="1">
      <c r="A1" s="3" t="inlineStr">
        <is>
          <t>Data</t>
        </is>
      </c>
      <c r="B1" s="3" t="inlineStr">
        <is>
          <t>Hora</t>
        </is>
      </c>
      <c r="C1" s="3" t="inlineStr">
        <is>
          <t>Tipo</t>
        </is>
      </c>
      <c r="D1" s="3" t="inlineStr">
        <is>
          <t>Lead/Cliente</t>
        </is>
      </c>
      <c r="E1" s="3" t="inlineStr">
        <is>
          <t>Assunto</t>
        </is>
      </c>
      <c r="F1" s="3" t="inlineStr">
        <is>
          <t>Descrição</t>
        </is>
      </c>
      <c r="G1" s="3" t="inlineStr">
        <is>
          <t>Responsável</t>
        </is>
      </c>
      <c r="H1" s="3" t="inlineStr">
        <is>
          <t>Status</t>
        </is>
      </c>
      <c r="I1" s="3" t="inlineStr">
        <is>
          <t>Próxima Ação</t>
        </is>
      </c>
    </row>
    <row r="2">
      <c r="A2" s="10" t="n">
        <v>46052.02043261664</v>
      </c>
      <c r="B2" s="7" t="inlineStr">
        <is>
          <t>14:30</t>
        </is>
      </c>
      <c r="C2" s="7" t="inlineStr">
        <is>
          <t>Ligação</t>
        </is>
      </c>
      <c r="D2" s="11" t="inlineStr">
        <is>
          <t>Maria Silva Santos</t>
        </is>
      </c>
      <c r="E2" s="11" t="inlineStr">
        <is>
          <t>Follow-up proposta</t>
        </is>
      </c>
      <c r="F2" s="11" t="inlineStr">
        <is>
          <t>Cliente pediu mais 3 dias para decisão</t>
        </is>
      </c>
      <c r="G2" s="11" t="inlineStr">
        <is>
          <t>Carlos Vendas</t>
        </is>
      </c>
      <c r="H2" s="7" t="inlineStr">
        <is>
          <t>Concluído</t>
        </is>
      </c>
      <c r="I2" s="11" t="inlineStr">
        <is>
          <t>Ligar dia 15/01</t>
        </is>
      </c>
    </row>
    <row r="3">
      <c r="A3" s="10" t="n">
        <v>46054.02043261669</v>
      </c>
      <c r="B3" s="7" t="inlineStr">
        <is>
          <t>10:00</t>
        </is>
      </c>
      <c r="C3" s="7" t="inlineStr">
        <is>
          <t>Reunião</t>
        </is>
      </c>
      <c r="D3" s="11" t="inlineStr">
        <is>
          <t>João Pedro Oliveira</t>
        </is>
      </c>
      <c r="E3" s="11" t="inlineStr">
        <is>
          <t>Apresentação produto</t>
        </is>
      </c>
      <c r="F3" s="11" t="inlineStr">
        <is>
          <t>Reunião com equipe TI, muito interesse</t>
        </is>
      </c>
      <c r="G3" s="11" t="inlineStr">
        <is>
          <t>Ana Comercial</t>
        </is>
      </c>
      <c r="H3" s="7" t="inlineStr">
        <is>
          <t>Concluído</t>
        </is>
      </c>
      <c r="I3" s="11" t="inlineStr">
        <is>
          <t>Enviar proposta hoje</t>
        </is>
      </c>
    </row>
    <row r="4">
      <c r="A4" s="10" t="n">
        <v>46056.0204326167</v>
      </c>
      <c r="B4" s="7" t="inlineStr">
        <is>
          <t>16:00</t>
        </is>
      </c>
      <c r="C4" s="7" t="inlineStr">
        <is>
          <t>Email</t>
        </is>
      </c>
      <c r="D4" s="11" t="inlineStr">
        <is>
          <t>Pedro Henrique Souza</t>
        </is>
      </c>
      <c r="E4" s="11" t="inlineStr">
        <is>
          <t>Envio material</t>
        </is>
      </c>
      <c r="F4" s="11" t="inlineStr">
        <is>
          <t>Enviado catálogo e cases de sucesso</t>
        </is>
      </c>
      <c r="G4" s="11" t="inlineStr">
        <is>
          <t>Carlos Vendas</t>
        </is>
      </c>
      <c r="H4" s="7" t="inlineStr">
        <is>
          <t>Concluído</t>
        </is>
      </c>
      <c r="I4" s="11" t="inlineStr">
        <is>
          <t>Ligar próxima semana</t>
        </is>
      </c>
    </row>
    <row r="5">
      <c r="A5" s="10" t="n">
        <v>46057.02043261671</v>
      </c>
      <c r="B5" s="7" t="inlineStr">
        <is>
          <t>09:30</t>
        </is>
      </c>
      <c r="C5" s="7" t="inlineStr">
        <is>
          <t>Ligação</t>
        </is>
      </c>
      <c r="D5" s="11" t="inlineStr">
        <is>
          <t>Fernando Alves Costa</t>
        </is>
      </c>
      <c r="E5" s="11" t="inlineStr">
        <is>
          <t>Negociação desconto</t>
        </is>
      </c>
      <c r="F5" s="11" t="inlineStr">
        <is>
          <t>Fechou em 10% desconto à vista</t>
        </is>
      </c>
      <c r="G5" s="11" t="inlineStr">
        <is>
          <t>Ana Comercial</t>
        </is>
      </c>
      <c r="H5" s="7" t="inlineStr">
        <is>
          <t>Concluído</t>
        </is>
      </c>
      <c r="I5" s="11" t="inlineStr">
        <is>
          <t>Enviar contrato hoje</t>
        </is>
      </c>
    </row>
    <row r="6">
      <c r="A6" s="10" t="n">
        <v>46058.02043261672</v>
      </c>
      <c r="B6" s="7" t="inlineStr">
        <is>
          <t>15:00</t>
        </is>
      </c>
      <c r="C6" s="7" t="inlineStr">
        <is>
          <t>WhatsApp</t>
        </is>
      </c>
      <c r="D6" s="11" t="inlineStr">
        <is>
          <t>Beatriz Martins</t>
        </is>
      </c>
      <c r="E6" s="11" t="inlineStr">
        <is>
          <t>Esclarecimento dúvidas</t>
        </is>
      </c>
      <c r="F6" s="11" t="inlineStr">
        <is>
          <t>Explicou funcionalidades da plataforma</t>
        </is>
      </c>
      <c r="G6" s="11" t="inlineStr">
        <is>
          <t>Carlos Vendas</t>
        </is>
      </c>
      <c r="H6" s="7" t="inlineStr">
        <is>
          <t>Concluído</t>
        </is>
      </c>
      <c r="I6" s="11" t="inlineStr">
        <is>
          <t>Agendar demonstração</t>
        </is>
      </c>
    </row>
    <row r="7">
      <c r="A7" s="10" t="n">
        <v>46059.02043261674</v>
      </c>
      <c r="B7" s="7" t="inlineStr">
        <is>
          <t>11:00</t>
        </is>
      </c>
      <c r="C7" s="7" t="inlineStr">
        <is>
          <t>Reunião</t>
        </is>
      </c>
      <c r="D7" s="11" t="inlineStr">
        <is>
          <t>Roberto Carlos Mendes</t>
        </is>
      </c>
      <c r="E7" s="11" t="inlineStr">
        <is>
          <t>Demonstração sistema</t>
        </is>
      </c>
      <c r="F7" s="11" t="inlineStr">
        <is>
          <t>Agendar demo online</t>
        </is>
      </c>
      <c r="G7" s="11" t="inlineStr">
        <is>
          <t>Beatriz Vendas</t>
        </is>
      </c>
      <c r="H7" s="7" t="inlineStr">
        <is>
          <t>Agendado</t>
        </is>
      </c>
      <c r="I7" s="11" t="inlineStr">
        <is>
          <t>Preparar ambiente teste</t>
        </is>
      </c>
    </row>
    <row r="8">
      <c r="A8" s="10" t="n">
        <v>46061.02043261674</v>
      </c>
      <c r="B8" s="7" t="inlineStr">
        <is>
          <t>14:00</t>
        </is>
      </c>
      <c r="C8" s="7" t="inlineStr">
        <is>
          <t>Ligação</t>
        </is>
      </c>
      <c r="D8" s="11" t="inlineStr">
        <is>
          <t>Carla Regina Lima</t>
        </is>
      </c>
      <c r="E8" s="11" t="inlineStr">
        <is>
          <t>Retorno proposta</t>
        </is>
      </c>
      <c r="F8" s="11" t="inlineStr">
        <is>
          <t>Verificar status da análise</t>
        </is>
      </c>
      <c r="G8" s="11" t="inlineStr">
        <is>
          <t>Beatriz Vendas</t>
        </is>
      </c>
      <c r="H8" s="7" t="inlineStr">
        <is>
          <t>Pendente</t>
        </is>
      </c>
      <c r="I8" s="11" t="inlineStr">
        <is>
          <t>Ligar para confirmar</t>
        </is>
      </c>
    </row>
    <row r="9">
      <c r="A9" s="10" t="n">
        <v>46062.02043261674</v>
      </c>
      <c r="B9" s="7" t="inlineStr">
        <is>
          <t>10:30</t>
        </is>
      </c>
      <c r="C9" s="7" t="inlineStr">
        <is>
          <t>Reunião</t>
        </is>
      </c>
      <c r="D9" s="11" t="inlineStr">
        <is>
          <t>Maria Silva Santos</t>
        </is>
      </c>
      <c r="E9" s="11" t="inlineStr">
        <is>
          <t>Fechamento contrato</t>
        </is>
      </c>
      <c r="F9" s="11" t="inlineStr">
        <is>
          <t>Reunião assinatura</t>
        </is>
      </c>
      <c r="G9" s="11" t="inlineStr">
        <is>
          <t>Carlos Vendas</t>
        </is>
      </c>
      <c r="H9" s="7" t="inlineStr">
        <is>
          <t>Agendado</t>
        </is>
      </c>
      <c r="I9" s="11" t="inlineStr">
        <is>
          <t>Preparar documentos</t>
        </is>
      </c>
    </row>
  </sheetData>
  <dataValidations count="2">
    <dataValidation sqref="C2:C1000" showErrorMessage="1" showInputMessage="1" allowBlank="0" type="list">
      <formula1>"Ligação,Email,WhatsApp,Reunião,Visita,Outro"</formula1>
    </dataValidation>
    <dataValidation sqref="H2:H1000" showErrorMessage="1" showInputMessage="1" allowBlank="0" type="list">
      <formula1>"Pendente,Agendado,Concluído,Cancelado"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3" customWidth="1" min="1" max="1"/>
    <col width="60" customWidth="1" min="2" max="2"/>
  </cols>
  <sheetData>
    <row r="1" ht="25" customHeight="1">
      <c r="A1" s="15" t="inlineStr">
        <is>
          <t>COMO USAR ESTE CRM</t>
        </is>
      </c>
    </row>
    <row r="2">
      <c r="A2" s="16" t="inlineStr"/>
    </row>
    <row r="3">
      <c r="A3" s="17" t="inlineStr">
        <is>
          <t>BEM-VINDO AO SEU CRM GRATUITO EM EXCEL!</t>
        </is>
      </c>
      <c r="B3" s="17" t="inlineStr"/>
      <c r="C3" s="17" t="inlineStr"/>
      <c r="D3" s="17" t="inlineStr"/>
      <c r="E3" s="17" t="inlineStr"/>
      <c r="F3" s="17" t="inlineStr"/>
    </row>
    <row r="4">
      <c r="A4" s="16" t="inlineStr"/>
    </row>
    <row r="5">
      <c r="A5" s="17" t="inlineStr">
        <is>
          <t>📋 ABAS PRINCIPAIS:</t>
        </is>
      </c>
      <c r="B5" s="17" t="inlineStr"/>
      <c r="C5" s="17" t="inlineStr"/>
      <c r="D5" s="17" t="inlineStr"/>
      <c r="E5" s="17" t="inlineStr"/>
      <c r="F5" s="17" t="inlineStr"/>
    </row>
    <row r="6">
      <c r="A6" s="17" t="inlineStr"/>
      <c r="B6" s="17" t="inlineStr">
        <is>
          <t>• Dashboard: Visão geral com indicadores e gráficos</t>
        </is>
      </c>
      <c r="C6" s="17" t="inlineStr"/>
      <c r="D6" s="17" t="inlineStr"/>
      <c r="E6" s="17" t="inlineStr"/>
      <c r="F6" s="17" t="inlineStr"/>
    </row>
    <row r="7">
      <c r="A7" s="17" t="inlineStr"/>
      <c r="B7" s="17" t="inlineStr">
        <is>
          <t>• Leads e Contatos: Cadastro de todos os seus contatos</t>
        </is>
      </c>
      <c r="C7" s="17" t="inlineStr"/>
      <c r="D7" s="17" t="inlineStr"/>
      <c r="E7" s="17" t="inlineStr"/>
      <c r="F7" s="17" t="inlineStr"/>
    </row>
    <row r="8">
      <c r="A8" s="17" t="inlineStr"/>
      <c r="B8" s="17" t="inlineStr">
        <is>
          <t>• Pipeline de Vendas: Acompanhamento de oportunidades</t>
        </is>
      </c>
      <c r="C8" s="17" t="inlineStr"/>
      <c r="D8" s="17" t="inlineStr"/>
      <c r="E8" s="17" t="inlineStr"/>
      <c r="F8" s="17" t="inlineStr"/>
    </row>
    <row r="9">
      <c r="A9" s="17" t="inlineStr"/>
      <c r="B9" s="17" t="inlineStr">
        <is>
          <t>• Atividades: Registro de todas as interações</t>
        </is>
      </c>
      <c r="C9" s="17" t="inlineStr"/>
      <c r="D9" s="17" t="inlineStr"/>
      <c r="E9" s="17" t="inlineStr"/>
      <c r="F9" s="17" t="inlineStr"/>
    </row>
    <row r="10">
      <c r="A10" s="16" t="inlineStr"/>
    </row>
    <row r="11">
      <c r="A11" s="17" t="inlineStr">
        <is>
          <t>🎯 COMO COMEÇAR:</t>
        </is>
      </c>
      <c r="B11" s="17" t="inlineStr"/>
      <c r="C11" s="17" t="inlineStr"/>
      <c r="D11" s="17" t="inlineStr"/>
      <c r="E11" s="17" t="inlineStr"/>
      <c r="F11" s="17" t="inlineStr"/>
    </row>
    <row r="12">
      <c r="A12" s="17" t="inlineStr"/>
      <c r="B12" s="17" t="inlineStr">
        <is>
          <t>1. Vá na aba 'Leads e Contatos' e adicione seus contatos</t>
        </is>
      </c>
      <c r="C12" s="17" t="inlineStr"/>
      <c r="D12" s="17" t="inlineStr"/>
      <c r="E12" s="17" t="inlineStr"/>
      <c r="F12" s="17" t="inlineStr"/>
    </row>
    <row r="13">
      <c r="A13" s="17" t="inlineStr"/>
      <c r="B13" s="17" t="inlineStr">
        <is>
          <t>2. Use as listas suspensas para Status e Origem</t>
        </is>
      </c>
      <c r="C13" s="17" t="inlineStr"/>
      <c r="D13" s="17" t="inlineStr"/>
      <c r="E13" s="17" t="inlineStr"/>
      <c r="F13" s="17" t="inlineStr"/>
    </row>
    <row r="14">
      <c r="A14" s="17" t="inlineStr"/>
      <c r="B14" s="17" t="inlineStr">
        <is>
          <t>3. Quando um lead virar oportunidade, adicione em 'Pipeline'</t>
        </is>
      </c>
      <c r="C14" s="17" t="inlineStr"/>
      <c r="D14" s="17" t="inlineStr"/>
      <c r="E14" s="17" t="inlineStr"/>
      <c r="F14" s="17" t="inlineStr"/>
    </row>
    <row r="15">
      <c r="A15" s="17" t="inlineStr"/>
      <c r="B15" s="17" t="inlineStr">
        <is>
          <t>4. Registre todas as interações na aba 'Atividades'</t>
        </is>
      </c>
      <c r="C15" s="17" t="inlineStr"/>
      <c r="D15" s="17" t="inlineStr"/>
      <c r="E15" s="17" t="inlineStr"/>
      <c r="F15" s="17" t="inlineStr"/>
    </row>
    <row r="16">
      <c r="A16" s="17" t="inlineStr"/>
      <c r="B16" s="17" t="inlineStr">
        <is>
          <t>5. Acompanhe tudo no Dashboard</t>
        </is>
      </c>
      <c r="C16" s="17" t="inlineStr"/>
      <c r="D16" s="17" t="inlineStr"/>
      <c r="E16" s="17" t="inlineStr"/>
      <c r="F16" s="17" t="inlineStr"/>
    </row>
    <row r="17">
      <c r="A17" s="16" t="inlineStr"/>
    </row>
    <row r="18">
      <c r="A18" s="17" t="inlineStr">
        <is>
          <t>💡 DICAS IMPORTANTES:</t>
        </is>
      </c>
      <c r="B18" s="17" t="inlineStr"/>
      <c r="C18" s="17" t="inlineStr"/>
      <c r="D18" s="17" t="inlineStr"/>
      <c r="E18" s="17" t="inlineStr"/>
      <c r="F18" s="17" t="inlineStr"/>
    </row>
    <row r="19">
      <c r="A19" s="17" t="inlineStr"/>
      <c r="B19" s="17" t="inlineStr">
        <is>
          <t>• Células amarelas: são para você preencher</t>
        </is>
      </c>
      <c r="C19" s="17" t="inlineStr"/>
      <c r="D19" s="17" t="inlineStr"/>
      <c r="E19" s="17" t="inlineStr"/>
      <c r="F19" s="17" t="inlineStr"/>
    </row>
    <row r="20">
      <c r="A20" s="17" t="inlineStr"/>
      <c r="B20" s="17" t="inlineStr">
        <is>
          <t>• Células brancas com fórmulas: não alterar</t>
        </is>
      </c>
      <c r="C20" s="17" t="inlineStr"/>
      <c r="D20" s="17" t="inlineStr"/>
      <c r="E20" s="17" t="inlineStr"/>
      <c r="F20" s="17" t="inlineStr"/>
    </row>
    <row r="21">
      <c r="A21" s="17" t="inlineStr"/>
      <c r="B21" s="17" t="inlineStr">
        <is>
          <t>• Use os filtros nas abas para encontrar informações</t>
        </is>
      </c>
      <c r="C21" s="17" t="inlineStr"/>
      <c r="D21" s="17" t="inlineStr"/>
      <c r="E21" s="17" t="inlineStr"/>
      <c r="F21" s="17" t="inlineStr"/>
    </row>
    <row r="22">
      <c r="A22" s="17" t="inlineStr"/>
      <c r="B22" s="17" t="inlineStr">
        <is>
          <t>• Mantenha sempre atualizado para dados precisos</t>
        </is>
      </c>
      <c r="C22" s="17" t="inlineStr"/>
      <c r="D22" s="17" t="inlineStr"/>
      <c r="E22" s="17" t="inlineStr"/>
      <c r="F22" s="17" t="inlineStr"/>
    </row>
    <row r="23">
      <c r="A23" s="16" t="inlineStr"/>
    </row>
    <row r="24">
      <c r="A24" s="17" t="inlineStr"/>
      <c r="B24" s="17" t="n"/>
      <c r="C24" s="17" t="n"/>
      <c r="D24" s="17" t="n"/>
      <c r="E24" s="17" t="n"/>
      <c r="F24" s="17" t="n"/>
    </row>
    <row r="25">
      <c r="A25" s="17" t="inlineStr">
        <is>
          <t>📊 CAMPOS PRINCIPAIS:</t>
        </is>
      </c>
      <c r="B25" s="17" t="inlineStr"/>
      <c r="C25" s="17" t="inlineStr"/>
      <c r="D25" s="17" t="inlineStr"/>
      <c r="E25" s="17" t="inlineStr"/>
      <c r="F25" s="17" t="inlineStr"/>
    </row>
    <row r="26">
      <c r="A26" s="16" t="inlineStr"/>
    </row>
    <row r="27">
      <c r="A27" s="17" t="inlineStr"/>
      <c r="B27" s="17" t="inlineStr">
        <is>
          <t>PIPELINE: Valor da oportunidade e probabilidade de fechar</t>
        </is>
      </c>
      <c r="C27" s="17" t="inlineStr"/>
      <c r="D27" s="17" t="inlineStr"/>
      <c r="E27" s="17" t="inlineStr"/>
      <c r="F27" s="17" t="inlineStr"/>
    </row>
    <row r="28">
      <c r="A28" s="17" t="inlineStr"/>
      <c r="B28" s="17" t="inlineStr">
        <is>
          <t>ATIVIDADES: O que foi feito e próximos passos</t>
        </is>
      </c>
      <c r="C28" s="17" t="inlineStr"/>
      <c r="D28" s="17" t="inlineStr"/>
      <c r="E28" s="17" t="inlineStr"/>
      <c r="F28" s="17" t="inlineStr"/>
    </row>
    <row r="29">
      <c r="A29" s="16" t="inlineStr"/>
    </row>
    <row r="30">
      <c r="A30" s="17" t="inlineStr">
        <is>
          <t>⚙️ STATUS DO LEAD:</t>
        </is>
      </c>
      <c r="B30" s="17" t="inlineStr"/>
      <c r="C30" s="17" t="inlineStr"/>
      <c r="D30" s="17" t="inlineStr"/>
      <c r="E30" s="17" t="inlineStr"/>
      <c r="F30" s="17" t="inlineStr"/>
    </row>
    <row r="31">
      <c r="A31" s="16" t="inlineStr"/>
    </row>
    <row r="32">
      <c r="A32" s="17" t="inlineStr"/>
      <c r="B32" s="17" t="n"/>
      <c r="C32" s="17" t="n"/>
      <c r="D32" s="17" t="n"/>
      <c r="E32" s="17" t="n"/>
      <c r="F32" s="17" t="n"/>
    </row>
    <row r="33">
      <c r="A33" s="17" t="inlineStr">
        <is>
          <t>📈 ETAPAS DO PIPELINE:</t>
        </is>
      </c>
      <c r="B33" s="17" t="inlineStr"/>
      <c r="C33" s="17" t="inlineStr"/>
      <c r="D33" s="17" t="inlineStr"/>
      <c r="E33" s="17" t="inlineStr"/>
      <c r="F33" s="17" t="inlineStr"/>
    </row>
    <row r="34">
      <c r="A34" s="16" t="inlineStr"/>
    </row>
    <row r="35">
      <c r="A35" s="17" t="inlineStr"/>
      <c r="B35" s="17" t="n"/>
      <c r="C35" s="17" t="n"/>
      <c r="D35" s="17" t="n"/>
      <c r="E35" s="17" t="n"/>
      <c r="F35" s="17" t="n"/>
    </row>
    <row r="36">
      <c r="A36" s="17" t="inlineStr">
        <is>
          <t>✅ BOAS PRÁTICAS:</t>
        </is>
      </c>
      <c r="B36" s="17" t="inlineStr"/>
      <c r="C36" s="17" t="inlineStr"/>
      <c r="D36" s="17" t="inlineStr"/>
      <c r="E36" s="17" t="inlineStr"/>
      <c r="F36" s="17" t="inlineStr"/>
    </row>
    <row r="37">
      <c r="A37" s="17" t="inlineStr"/>
      <c r="B37" s="17" t="inlineStr">
        <is>
          <t>• Atualize o CRM diariamente</t>
        </is>
      </c>
      <c r="C37" s="17" t="inlineStr"/>
      <c r="D37" s="17" t="inlineStr"/>
      <c r="E37" s="17" t="inlineStr"/>
      <c r="F37" s="17" t="inlineStr"/>
    </row>
    <row r="38">
      <c r="A38" s="17" t="inlineStr"/>
      <c r="B38" s="17" t="inlineStr">
        <is>
          <t>• Registre TODAS as interações com clientes</t>
        </is>
      </c>
      <c r="C38" s="17" t="inlineStr"/>
      <c r="D38" s="17" t="inlineStr"/>
      <c r="E38" s="17" t="inlineStr"/>
      <c r="F38" s="17" t="inlineStr"/>
    </row>
    <row r="39">
      <c r="A39" s="17" t="inlineStr"/>
      <c r="B39" s="17" t="inlineStr">
        <is>
          <t>• Revise o pipeline semanalmente</t>
        </is>
      </c>
      <c r="C39" s="17" t="inlineStr"/>
      <c r="D39" s="17" t="inlineStr"/>
      <c r="E39" s="17" t="inlineStr"/>
      <c r="F39" s="17" t="inlineStr"/>
    </row>
    <row r="40">
      <c r="A40" s="17" t="inlineStr"/>
      <c r="B40" s="17" t="inlineStr">
        <is>
          <t>• Use as observações para detalhes importantes</t>
        </is>
      </c>
      <c r="C40" s="17" t="inlineStr"/>
      <c r="D40" s="17" t="inlineStr"/>
      <c r="E40" s="17" t="inlineStr"/>
      <c r="F40" s="17" t="inlineStr"/>
    </row>
    <row r="41">
      <c r="A41" s="17" t="inlineStr"/>
      <c r="B41" s="17" t="inlineStr">
        <is>
          <t>• Defina sempre a próxima ação nas atividades</t>
        </is>
      </c>
      <c r="C41" s="17" t="inlineStr"/>
      <c r="D41" s="17" t="inlineStr"/>
      <c r="E41" s="17" t="inlineStr"/>
      <c r="F41" s="17" t="inlineStr"/>
    </row>
  </sheetData>
  <mergeCells count="10">
    <mergeCell ref="A1:F1"/>
    <mergeCell ref="A2:F2"/>
    <mergeCell ref="A4:F4"/>
    <mergeCell ref="A10:F10"/>
    <mergeCell ref="A17:F17"/>
    <mergeCell ref="A23:F23"/>
    <mergeCell ref="A26:F26"/>
    <mergeCell ref="A29:F29"/>
    <mergeCell ref="A31:F31"/>
    <mergeCell ref="A34:F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2026-02-06T00:29:25Z</dcterms:created>
  <dcterms:modified xmlns:dcterms="http://purl.org/dc/terms/" xmlns:xsi="http://www.w3.org/2001/XMLSchema-instance" xsi:type="dcterms:W3CDTF">2026-02-06T00:29:25Z</dcterms:modified>
</cp:coreProperties>
</file>