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álculo 13º Salário" sheetId="1" state="visible" r:id="rId1"/>
    <sheet xmlns:r="http://schemas.openxmlformats.org/officeDocument/2006/relationships" name="Instruçõ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R$ #,##0.00"/>
    <numFmt numFmtId="165" formatCode="yyyy-mm-dd h:mm:ss"/>
    <numFmt numFmtId="166" formatCode="DD/MM/YYYY"/>
  </numFmts>
  <fonts count="7">
    <font>
      <name val="Calibri"/>
      <family val="2"/>
      <color theme="1"/>
      <sz val="11"/>
      <scheme val="minor"/>
    </font>
    <font>
      <b val="1"/>
      <color rgb="001E3A8A"/>
      <sz val="16"/>
    </font>
    <font>
      <b val="1"/>
    </font>
    <font>
      <b val="1"/>
      <color rgb="00FFFFFF"/>
      <sz val="11"/>
    </font>
    <font>
      <b val="1"/>
      <color rgb="001E3A8A"/>
      <sz val="11"/>
    </font>
    <font>
      <b val="1"/>
      <color rgb="001E3A8A"/>
      <sz val="14"/>
    </font>
    <font>
      <sz val="10"/>
    </font>
  </fonts>
  <fills count="5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0" fillId="2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0" fontId="0" fillId="0" borderId="1" pivotButton="0" quotePrefix="0" xfId="0"/>
    <xf numFmtId="164" fontId="0" fillId="2" borderId="1" applyAlignment="1" pivotButton="0" quotePrefix="0" xfId="0">
      <alignment horizontal="right" vertical="center"/>
    </xf>
    <xf numFmtId="166" fontId="0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right" vertical="center"/>
    </xf>
    <xf numFmtId="164" fontId="0" fillId="4" borderId="1" applyAlignment="1" pivotButton="0" quotePrefix="0" xfId="0">
      <alignment horizontal="right" vertical="center"/>
    </xf>
    <xf numFmtId="0" fontId="2" fillId="4" borderId="1" applyAlignment="1" pivotButton="0" quotePrefix="0" xfId="0">
      <alignment horizontal="center" vertical="center"/>
    </xf>
    <xf numFmtId="164" fontId="2" fillId="4" borderId="1" applyAlignment="1" pivotButton="0" quotePrefix="0" xfId="0">
      <alignment horizontal="right" vertical="center"/>
    </xf>
    <xf numFmtId="0" fontId="0" fillId="4" borderId="1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23"/>
  <sheetViews>
    <sheetView workbookViewId="0">
      <selection activeCell="A1" sqref="A1"/>
    </sheetView>
  </sheetViews>
  <sheetFormatPr baseColWidth="8" defaultRowHeight="15"/>
  <cols>
    <col width="28" customWidth="1" min="1" max="1"/>
    <col width="15" customWidth="1" min="2" max="2"/>
    <col width="15" customWidth="1" min="3" max="3"/>
    <col width="18" customWidth="1" min="4" max="4"/>
    <col width="16" customWidth="1" min="5" max="5"/>
    <col width="14" customWidth="1" min="6" max="6"/>
    <col width="16" customWidth="1" min="7" max="7"/>
    <col width="14" customWidth="1" min="8" max="8"/>
    <col width="22" customWidth="1" min="9" max="9"/>
  </cols>
  <sheetData>
    <row r="1">
      <c r="A1" s="1" t="inlineStr">
        <is>
          <t>CALCULADORA DE 13º SALÁRIO - 2024</t>
        </is>
      </c>
    </row>
    <row r="3">
      <c r="A3" s="2" t="inlineStr">
        <is>
          <t>Ano de Referência:</t>
        </is>
      </c>
      <c r="B3" s="3" t="n">
        <v>2024</v>
      </c>
    </row>
    <row r="5">
      <c r="A5" s="4" t="inlineStr">
        <is>
          <t>Funcionário</t>
        </is>
      </c>
      <c r="B5" s="4" t="inlineStr">
        <is>
          <t>Salário Bruto</t>
        </is>
      </c>
      <c r="C5" s="4" t="inlineStr">
        <is>
          <t>Data Admissão</t>
        </is>
      </c>
      <c r="D5" s="4" t="inlineStr">
        <is>
          <t>Meses Trabalhados</t>
        </is>
      </c>
      <c r="E5" s="4" t="inlineStr">
        <is>
          <t>13º Proporcional</t>
        </is>
      </c>
      <c r="F5" s="4" t="inlineStr">
        <is>
          <t>INSS (8%)</t>
        </is>
      </c>
      <c r="G5" s="4" t="inlineStr">
        <is>
          <t>IRRF (Isento)</t>
        </is>
      </c>
      <c r="H5" s="4" t="inlineStr">
        <is>
          <t>13º Líquido</t>
        </is>
      </c>
      <c r="I5" s="4" t="inlineStr">
        <is>
          <t>Observações</t>
        </is>
      </c>
    </row>
    <row r="6">
      <c r="A6" s="5" t="inlineStr">
        <is>
          <t>Maria Silva Santos</t>
        </is>
      </c>
      <c r="B6" s="6" t="n">
        <v>3500</v>
      </c>
      <c r="C6" s="7" t="n">
        <v>45306</v>
      </c>
      <c r="D6" s="8">
        <f>MIN(12, MONTH(DATE($B$3,12,31)) - MONTH(C6) + 1 + IF(YEAR(C6)&lt;$B$3, 12, 0))</f>
        <v/>
      </c>
      <c r="E6" s="9">
        <f>(B6/12)*D6</f>
        <v/>
      </c>
      <c r="F6" s="9">
        <f>E6*0.08</f>
        <v/>
      </c>
      <c r="G6" s="9">
        <f>IF(E6-F6&gt;2824, (E6-F6)*0.075-169.44, 0)</f>
        <v/>
      </c>
      <c r="H6" s="10">
        <f>E6-F6-G6</f>
        <v/>
      </c>
      <c r="I6" s="5" t="inlineStr">
        <is>
          <t>Ano completo</t>
        </is>
      </c>
    </row>
    <row r="7">
      <c r="A7" s="5" t="inlineStr">
        <is>
          <t>João Pedro Oliveira</t>
        </is>
      </c>
      <c r="B7" s="6" t="n">
        <v>4200</v>
      </c>
      <c r="C7" s="7" t="n">
        <v>45352</v>
      </c>
      <c r="D7" s="8">
        <f>MIN(12, MONTH(DATE($B$3,12,31)) - MONTH(C7) + 1 + IF(YEAR(C7)&lt;$B$3, 12, 0))</f>
        <v/>
      </c>
      <c r="E7" s="9">
        <f>(B7/12)*D7</f>
        <v/>
      </c>
      <c r="F7" s="9">
        <f>E7*0.08</f>
        <v/>
      </c>
      <c r="G7" s="9">
        <f>IF(E7-F7&gt;2824, (E7-F7)*0.075-169.44, 0)</f>
        <v/>
      </c>
      <c r="H7" s="10">
        <f>E7-F7-G7</f>
        <v/>
      </c>
      <c r="I7" s="5" t="inlineStr">
        <is>
          <t>Entrou em março</t>
        </is>
      </c>
    </row>
    <row r="8">
      <c r="A8" s="5" t="inlineStr">
        <is>
          <t>Ana Carolina Costa</t>
        </is>
      </c>
      <c r="B8" s="6" t="n">
        <v>2800</v>
      </c>
      <c r="C8" s="7" t="n">
        <v>45087</v>
      </c>
      <c r="D8" s="8">
        <f>MIN(12, MONTH(DATE($B$3,12,31)) - MONTH(C8) + 1 + IF(YEAR(C8)&lt;$B$3, 12, 0))</f>
        <v/>
      </c>
      <c r="E8" s="9">
        <f>(B8/12)*D8</f>
        <v/>
      </c>
      <c r="F8" s="9">
        <f>E8*0.08</f>
        <v/>
      </c>
      <c r="G8" s="9">
        <f>IF(E8-F8&gt;2824, (E8-F8)*0.075-169.44, 0)</f>
        <v/>
      </c>
      <c r="H8" s="10">
        <f>E8-F8-G8</f>
        <v/>
      </c>
      <c r="I8" s="5" t="inlineStr">
        <is>
          <t>Ano completo</t>
        </is>
      </c>
    </row>
    <row r="9">
      <c r="A9" s="5" t="inlineStr">
        <is>
          <t>Pedro Henrique Alves</t>
        </is>
      </c>
      <c r="B9" s="6" t="n">
        <v>5500</v>
      </c>
      <c r="C9" s="7" t="n">
        <v>45474</v>
      </c>
      <c r="D9" s="8">
        <f>MIN(12, MONTH(DATE($B$3,12,31)) - MONTH(C9) + 1 + IF(YEAR(C9)&lt;$B$3, 12, 0))</f>
        <v/>
      </c>
      <c r="E9" s="9">
        <f>(B9/12)*D9</f>
        <v/>
      </c>
      <c r="F9" s="9">
        <f>E9*0.08</f>
        <v/>
      </c>
      <c r="G9" s="9">
        <f>IF(E9-F9&gt;2824, (E9-F9)*0.075-169.44, 0)</f>
        <v/>
      </c>
      <c r="H9" s="10">
        <f>E9-F9-G9</f>
        <v/>
      </c>
      <c r="I9" s="5" t="inlineStr">
        <is>
          <t>Entrou em julho</t>
        </is>
      </c>
    </row>
    <row r="10">
      <c r="A10" s="5" t="inlineStr">
        <is>
          <t>Carla Fernanda Lima</t>
        </is>
      </c>
      <c r="B10" s="6" t="n">
        <v>3200</v>
      </c>
      <c r="C10" s="7" t="n">
        <v>44931</v>
      </c>
      <c r="D10" s="8">
        <f>MIN(12, MONTH(DATE($B$3,12,31)) - MONTH(C10) + 1 + IF(YEAR(C10)&lt;$B$3, 12, 0))</f>
        <v/>
      </c>
      <c r="E10" s="9">
        <f>(B10/12)*D10</f>
        <v/>
      </c>
      <c r="F10" s="9">
        <f>E10*0.08</f>
        <v/>
      </c>
      <c r="G10" s="9">
        <f>IF(E10-F10&gt;2824, (E10-F10)*0.075-169.44, 0)</f>
        <v/>
      </c>
      <c r="H10" s="10">
        <f>E10-F10-G10</f>
        <v/>
      </c>
      <c r="I10" s="5" t="inlineStr">
        <is>
          <t>Ano completo</t>
        </is>
      </c>
    </row>
    <row r="11">
      <c r="A11" s="5" t="inlineStr">
        <is>
          <t>Roberto Carlos Souza</t>
        </is>
      </c>
      <c r="B11" s="6" t="n">
        <v>6800</v>
      </c>
      <c r="C11" s="7" t="n">
        <v>45342</v>
      </c>
      <c r="D11" s="8">
        <f>MIN(12, MONTH(DATE($B$3,12,31)) - MONTH(C11) + 1 + IF(YEAR(C11)&lt;$B$3, 12, 0))</f>
        <v/>
      </c>
      <c r="E11" s="9">
        <f>(B11/12)*D11</f>
        <v/>
      </c>
      <c r="F11" s="9">
        <f>E11*0.08</f>
        <v/>
      </c>
      <c r="G11" s="9">
        <f>IF(E11-F11&gt;2824, (E11-F11)*0.075-169.44, 0)</f>
        <v/>
      </c>
      <c r="H11" s="10">
        <f>E11-F11-G11</f>
        <v/>
      </c>
      <c r="I11" s="5" t="inlineStr">
        <is>
          <t>Entrou em fevereiro</t>
        </is>
      </c>
    </row>
    <row r="12">
      <c r="A12" s="5" t="inlineStr">
        <is>
          <t>Juliana Ferreira Dias</t>
        </is>
      </c>
      <c r="B12" s="6" t="n">
        <v>2500</v>
      </c>
      <c r="C12" s="7" t="n">
        <v>45536</v>
      </c>
      <c r="D12" s="8">
        <f>MIN(12, MONTH(DATE($B$3,12,31)) - MONTH(C12) + 1 + IF(YEAR(C12)&lt;$B$3, 12, 0))</f>
        <v/>
      </c>
      <c r="E12" s="9">
        <f>(B12/12)*D12</f>
        <v/>
      </c>
      <c r="F12" s="9">
        <f>E12*0.08</f>
        <v/>
      </c>
      <c r="G12" s="9">
        <f>IF(E12-F12&gt;2824, (E12-F12)*0.075-169.44, 0)</f>
        <v/>
      </c>
      <c r="H12" s="10">
        <f>E12-F12-G12</f>
        <v/>
      </c>
      <c r="I12" s="5" t="inlineStr">
        <is>
          <t>Entrou em setembro</t>
        </is>
      </c>
    </row>
    <row r="13">
      <c r="A13" s="5" t="inlineStr">
        <is>
          <t>Marcos Antonio Rocha</t>
        </is>
      </c>
      <c r="B13" s="6" t="n">
        <v>4800</v>
      </c>
      <c r="C13" s="7" t="n">
        <v>45153</v>
      </c>
      <c r="D13" s="8">
        <f>MIN(12, MONTH(DATE($B$3,12,31)) - MONTH(C13) + 1 + IF(YEAR(C13)&lt;$B$3, 12, 0))</f>
        <v/>
      </c>
      <c r="E13" s="9">
        <f>(B13/12)*D13</f>
        <v/>
      </c>
      <c r="F13" s="9">
        <f>E13*0.08</f>
        <v/>
      </c>
      <c r="G13" s="9">
        <f>IF(E13-F13&gt;2824, (E13-F13)*0.075-169.44, 0)</f>
        <v/>
      </c>
      <c r="H13" s="10">
        <f>E13-F13-G13</f>
        <v/>
      </c>
      <c r="I13" s="5" t="inlineStr">
        <is>
          <t>Ano completo</t>
        </is>
      </c>
    </row>
    <row r="14">
      <c r="A14" s="5" t="inlineStr">
        <is>
          <t>Patrícia Mendes Silva</t>
        </is>
      </c>
      <c r="B14" s="6" t="n">
        <v>3900</v>
      </c>
      <c r="C14" s="7" t="n">
        <v>45392</v>
      </c>
      <c r="D14" s="8">
        <f>MIN(12, MONTH(DATE($B$3,12,31)) - MONTH(C14) + 1 + IF(YEAR(C14)&lt;$B$3, 12, 0))</f>
        <v/>
      </c>
      <c r="E14" s="9">
        <f>(B14/12)*D14</f>
        <v/>
      </c>
      <c r="F14" s="9">
        <f>E14*0.08</f>
        <v/>
      </c>
      <c r="G14" s="9">
        <f>IF(E14-F14&gt;2824, (E14-F14)*0.075-169.44, 0)</f>
        <v/>
      </c>
      <c r="H14" s="10">
        <f>E14-F14-G14</f>
        <v/>
      </c>
      <c r="I14" s="5" t="inlineStr">
        <is>
          <t>Entrou em abril</t>
        </is>
      </c>
    </row>
    <row r="15">
      <c r="A15" s="5" t="inlineStr">
        <is>
          <t>Fernando José Santos</t>
        </is>
      </c>
      <c r="B15" s="6" t="n">
        <v>7200</v>
      </c>
      <c r="C15" s="7" t="n">
        <v>44986</v>
      </c>
      <c r="D15" s="8">
        <f>MIN(12, MONTH(DATE($B$3,12,31)) - MONTH(C15) + 1 + IF(YEAR(C15)&lt;$B$3, 12, 0))</f>
        <v/>
      </c>
      <c r="E15" s="9">
        <f>(B15/12)*D15</f>
        <v/>
      </c>
      <c r="F15" s="9">
        <f>E15*0.08</f>
        <v/>
      </c>
      <c r="G15" s="9">
        <f>IF(E15-F15&gt;2824, (E15-F15)*0.075-169.44, 0)</f>
        <v/>
      </c>
      <c r="H15" s="10">
        <f>E15-F15-G15</f>
        <v/>
      </c>
      <c r="I15" s="5" t="inlineStr">
        <is>
          <t>Ano completo</t>
        </is>
      </c>
    </row>
    <row r="16">
      <c r="A16" s="11" t="inlineStr">
        <is>
          <t>TOTAIS</t>
        </is>
      </c>
      <c r="B16" s="12">
        <f>SUM(B6:B15)</f>
        <v/>
      </c>
      <c r="C16" s="13" t="n"/>
      <c r="D16" s="13" t="n"/>
      <c r="E16" s="12">
        <f>SUM(E6:E15)</f>
        <v/>
      </c>
      <c r="F16" s="12">
        <f>SUM(F6:F15)</f>
        <v/>
      </c>
      <c r="G16" s="12">
        <f>SUM(G6:G15)</f>
        <v/>
      </c>
      <c r="H16" s="12">
        <f>SUM(H6:H15)</f>
        <v/>
      </c>
      <c r="I16" s="13" t="n"/>
    </row>
    <row r="18">
      <c r="A18" s="14" t="inlineStr">
        <is>
          <t>INFORMAÇÕES IMPORTANTES:</t>
        </is>
      </c>
    </row>
    <row r="19">
      <c r="A19" t="inlineStr">
        <is>
          <t>• O 13º salário é pago em duas parcelas: 1ª até 30/11 e 2ª até 20/12</t>
        </is>
      </c>
    </row>
    <row r="20">
      <c r="A20" t="inlineStr">
        <is>
          <t>• Cálculo: (Salário ÷ 12) × Meses trabalhados no ano</t>
        </is>
      </c>
    </row>
    <row r="21">
      <c r="A21" t="inlineStr">
        <is>
          <t>• Descontos: INSS (8% a 14% conforme faixa) e IRRF (se aplicável)</t>
        </is>
      </c>
    </row>
    <row r="22">
      <c r="A22" t="inlineStr">
        <is>
          <t>• Faltas injustificadas superiores a 15 dias no mês podem reduzir o valor</t>
        </is>
      </c>
    </row>
    <row r="23">
      <c r="A23" t="inlineStr">
        <is>
          <t>• Esta planilha usa alíquotas simplificadas para fins de exemplo</t>
        </is>
      </c>
    </row>
  </sheetData>
  <mergeCells count="1">
    <mergeCell ref="A1:I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29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5" t="inlineStr">
        <is>
          <t>COMO USAR ESTA PLANILHA</t>
        </is>
      </c>
    </row>
    <row r="2">
      <c r="A2" s="16" t="inlineStr"/>
    </row>
    <row r="3">
      <c r="A3" s="14" t="inlineStr">
        <is>
          <t>1. DADOS DO FUNCIONÁRIO</t>
        </is>
      </c>
    </row>
    <row r="4">
      <c r="A4" s="16" t="inlineStr">
        <is>
          <t xml:space="preserve">   • Preencha o nome do funcionário na coluna A (células amarelas)</t>
        </is>
      </c>
    </row>
    <row r="5">
      <c r="A5" s="16" t="inlineStr">
        <is>
          <t xml:space="preserve">   • Insira o salário bruto mensal na coluna B</t>
        </is>
      </c>
    </row>
    <row r="6">
      <c r="A6" s="16" t="inlineStr">
        <is>
          <t xml:space="preserve">   • Informe a data de admissão na coluna C</t>
        </is>
      </c>
    </row>
    <row r="7">
      <c r="A7" s="16" t="inlineStr"/>
    </row>
    <row r="8">
      <c r="A8" s="14" t="inlineStr">
        <is>
          <t>2. CÁLCULOS AUTOMÁTICOS</t>
        </is>
      </c>
    </row>
    <row r="9">
      <c r="A9" s="16" t="inlineStr">
        <is>
          <t xml:space="preserve">   • Meses trabalhados: calculado automaticamente pela data de admissão</t>
        </is>
      </c>
    </row>
    <row r="10">
      <c r="A10" s="16" t="inlineStr">
        <is>
          <t xml:space="preserve">   • 13º Proporcional: (Salário ÷ 12) × Meses trabalhados</t>
        </is>
      </c>
    </row>
    <row r="11">
      <c r="A11" s="16" t="inlineStr">
        <is>
          <t xml:space="preserve">   • INSS: desconto de 8% sobre o 13º (alíquota simplificada)</t>
        </is>
      </c>
    </row>
    <row r="12">
      <c r="A12" s="16" t="inlineStr">
        <is>
          <t xml:space="preserve">   • IRRF: calculado sobre base tributável se aplicável</t>
        </is>
      </c>
    </row>
    <row r="13">
      <c r="A13" s="16" t="inlineStr">
        <is>
          <t xml:space="preserve">   • 13º Líquido: valor após descontos</t>
        </is>
      </c>
    </row>
    <row r="14">
      <c r="A14" s="16" t="inlineStr"/>
    </row>
    <row r="15">
      <c r="A15" s="14" t="inlineStr">
        <is>
          <t>3. FORMAS DE PAGAMENTO</t>
        </is>
      </c>
    </row>
    <row r="16">
      <c r="A16" s="16" t="inlineStr">
        <is>
          <t xml:space="preserve">   • 1ª Parcela: até 30 de novembro (50% sem descontos)</t>
        </is>
      </c>
    </row>
    <row r="17">
      <c r="A17" s="16" t="inlineStr">
        <is>
          <t xml:space="preserve">   • 2ª Parcela: até 20 de dezembro (50% com descontos)</t>
        </is>
      </c>
    </row>
    <row r="18">
      <c r="A18" s="16" t="inlineStr"/>
    </row>
    <row r="19">
      <c r="A19" s="14" t="inlineStr">
        <is>
          <t>4. REGRAS IMPORTANTES</t>
        </is>
      </c>
    </row>
    <row r="20">
      <c r="A20" s="16" t="inlineStr">
        <is>
          <t xml:space="preserve">   • A cada mês trabalhado (15 dias ou mais) = 1/12 do salário</t>
        </is>
      </c>
    </row>
    <row r="21">
      <c r="A21" s="16" t="inlineStr">
        <is>
          <t xml:space="preserve">   • Férias e licenças médicas contam como tempo trabalhado</t>
        </is>
      </c>
    </row>
    <row r="22">
      <c r="A22" s="16" t="inlineStr">
        <is>
          <t xml:space="preserve">   • Faltas injustificadas acima de 15 dias/mês reduzem o 13º</t>
        </is>
      </c>
    </row>
    <row r="23">
      <c r="A23" s="16" t="inlineStr">
        <is>
          <t xml:space="preserve">   • Horas extras e comissões devem ser somadas ao salário</t>
        </is>
      </c>
    </row>
    <row r="24">
      <c r="A24" s="16" t="inlineStr"/>
    </row>
    <row r="25">
      <c r="A25" s="14" t="inlineStr">
        <is>
          <t>5. OBSERVAÇÕES</t>
        </is>
      </c>
    </row>
    <row r="26">
      <c r="A26" s="16" t="inlineStr">
        <is>
          <t xml:space="preserve">   • Alíquotas de INSS e IRRF variam conforme faixas salariais</t>
        </is>
      </c>
    </row>
    <row r="27">
      <c r="A27" s="16" t="inlineStr">
        <is>
          <t xml:space="preserve">   • Esta planilha usa valores simplificados para exemplo</t>
        </is>
      </c>
    </row>
    <row r="28">
      <c r="A28" s="16" t="inlineStr">
        <is>
          <t xml:space="preserve">   • Consulte um contador para cálculos oficiais</t>
        </is>
      </c>
    </row>
    <row r="29">
      <c r="A29" s="16" t="inlineStr">
        <is>
          <t xml:space="preserve">   • Mantenha sempre backup dos seus dados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2026-02-05T22:09:23Z</dcterms:created>
  <dcterms:modified xmlns:dcterms="http://purl.org/dc/terms/" xmlns:xsi="http://www.w3.org/2001/XMLSchema-instance" xsi:type="dcterms:W3CDTF">2026-02-05T22:09:23Z</dcterms:modified>
</cp:coreProperties>
</file>