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de Férias" sheetId="1" state="visible" r:id="rId1"/>
    <sheet xmlns:r="http://schemas.openxmlformats.org/officeDocument/2006/relationships" name="Exempl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 h:mm:ss"/>
    <numFmt numFmtId="166" formatCode="DD/MM/YYYY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sz val="10"/>
    </font>
    <font>
      <b val="1"/>
      <color rgb="00FFFFFF"/>
      <sz val="11"/>
    </font>
    <font>
      <b val="1"/>
      <color rgb="001E3A8A"/>
      <sz val="12"/>
    </font>
    <font>
      <sz val="9"/>
    </font>
    <font>
      <b val="1"/>
      <color rgb="001E3A8A"/>
      <sz val="14"/>
    </font>
    <font>
      <i val="1"/>
      <sz val="9"/>
    </font>
  </fonts>
  <fills count="7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0" borderId="0" pivotButton="0" quotePrefix="0" xfId="0"/>
    <xf numFmtId="0" fontId="0" fillId="3" borderId="0" pivotButton="0" quotePrefix="0" xfId="0"/>
    <xf numFmtId="166" fontId="0" fillId="0" borderId="0" pivotButton="0" quotePrefix="0" xfId="0"/>
    <xf numFmtId="164" fontId="0" fillId="3" borderId="0" pivotButton="0" quotePrefix="0" xfId="0"/>
    <xf numFmtId="166" fontId="0" fillId="3" borderId="0" pivotButton="0" quotePrefix="0" xfId="0"/>
    <xf numFmtId="0" fontId="6" fillId="0" borderId="0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164" fontId="2" fillId="2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164" fontId="5" fillId="6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/>
    </xf>
    <xf numFmtId="0" fontId="4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2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  <col width="10" customWidth="1" min="4" max="4"/>
    <col width="18" customWidth="1" min="5" max="5"/>
    <col width="2" customWidth="1" min="6" max="6"/>
    <col width="25" customWidth="1" min="7" max="7"/>
    <col width="15" customWidth="1" min="8" max="8"/>
  </cols>
  <sheetData>
    <row r="1" ht="25" customHeight="1">
      <c r="A1" s="1" t="inlineStr">
        <is>
          <t>CALCULADORA DE FÉRIAS</t>
        </is>
      </c>
    </row>
    <row r="3">
      <c r="A3" s="2" t="inlineStr">
        <is>
          <t>DADOS DO FUNCIONÁRIO</t>
        </is>
      </c>
      <c r="G3" s="2" t="inlineStr">
        <is>
          <t>INFORMAÇÕES</t>
        </is>
      </c>
    </row>
    <row r="4">
      <c r="A4" s="3" t="inlineStr">
        <is>
          <t>Nome do Funcionário:</t>
        </is>
      </c>
      <c r="B4" s="4" t="n"/>
      <c r="G4" s="3" t="inlineStr">
        <is>
          <t>Término das Férias:</t>
        </is>
      </c>
      <c r="H4" s="5">
        <f>B8+B9-1</f>
        <v/>
      </c>
    </row>
    <row r="5">
      <c r="A5" s="3" t="inlineStr">
        <is>
          <t>Salário Bruto:</t>
        </is>
      </c>
      <c r="B5" s="6" t="n">
        <v>5000</v>
      </c>
      <c r="G5" s="3" t="inlineStr">
        <is>
          <t>Retorno ao Trabalho:</t>
        </is>
      </c>
      <c r="H5" s="5">
        <f>H4+1</f>
        <v/>
      </c>
    </row>
    <row r="6">
      <c r="A6" s="3" t="inlineStr">
        <is>
          <t>Período Aquisitivo Início:</t>
        </is>
      </c>
      <c r="B6" s="7" t="n">
        <v>44927</v>
      </c>
    </row>
    <row r="7">
      <c r="A7" s="3" t="inlineStr">
        <is>
          <t>Período Aquisitivo Fim:</t>
        </is>
      </c>
      <c r="B7" s="7" t="n">
        <v>45291</v>
      </c>
      <c r="G7" s="2" t="inlineStr">
        <is>
          <t>OBSERVAÇÕES:</t>
        </is>
      </c>
    </row>
    <row r="8">
      <c r="A8" s="3" t="inlineStr">
        <is>
          <t>Início das Férias:</t>
        </is>
      </c>
      <c r="B8" s="7" t="n">
        <v>45306</v>
      </c>
      <c r="G8" s="8" t="inlineStr">
        <is>
          <t>• Preencha os campos amarelos</t>
        </is>
      </c>
    </row>
    <row r="9">
      <c r="A9" s="3" t="inlineStr">
        <is>
          <t>Dias de Férias:</t>
        </is>
      </c>
      <c r="B9" s="4" t="n">
        <v>30</v>
      </c>
      <c r="G9" s="8" t="inlineStr">
        <is>
          <t>• Férias: 30 dias corridos</t>
        </is>
      </c>
    </row>
    <row r="10">
      <c r="A10" s="3" t="inlineStr">
        <is>
          <t>Vender 1/3 das férias?</t>
        </is>
      </c>
      <c r="B10" s="4" t="inlineStr">
        <is>
          <t>NÃO</t>
        </is>
      </c>
      <c r="G10" s="8" t="inlineStr">
        <is>
          <t>• Venda máxima: 10 dias (1/3)</t>
        </is>
      </c>
    </row>
    <row r="11">
      <c r="G11" s="8" t="inlineStr">
        <is>
          <t>• Descontos são estimados</t>
        </is>
      </c>
    </row>
    <row r="12">
      <c r="A12" s="2" t="inlineStr">
        <is>
          <t>CÁLCULOS DE FÉRIAS</t>
        </is>
      </c>
      <c r="G12" s="8" t="inlineStr">
        <is>
          <t>• Consulte o RH para cálculo exato</t>
        </is>
      </c>
    </row>
    <row r="13">
      <c r="A13" s="9" t="inlineStr">
        <is>
          <t>Item</t>
        </is>
      </c>
      <c r="B13" s="10" t="inlineStr">
        <is>
          <t>Descrição</t>
        </is>
      </c>
      <c r="C13" s="9" t="inlineStr">
        <is>
          <t>Base de Cálculo</t>
        </is>
      </c>
      <c r="D13" s="9" t="inlineStr">
        <is>
          <t>Dias</t>
        </is>
      </c>
      <c r="E13" s="9" t="inlineStr">
        <is>
          <t>Valor</t>
        </is>
      </c>
      <c r="G13" s="8" t="inlineStr">
        <is>
          <t>• Período concessivo: até 12 meses</t>
        </is>
      </c>
    </row>
    <row r="14">
      <c r="A14" s="11" t="n">
        <v>1</v>
      </c>
      <c r="B14" s="12" t="inlineStr">
        <is>
          <t>Férias Proporcionais</t>
        </is>
      </c>
      <c r="C14" s="13">
        <f>B5</f>
        <v/>
      </c>
      <c r="D14" s="11">
        <f>B9</f>
        <v/>
      </c>
      <c r="E14" s="13">
        <f>(C14/30)*D14</f>
        <v/>
      </c>
      <c r="G14" s="8" t="inlineStr">
        <is>
          <t xml:space="preserve">  após o período aquisitivo</t>
        </is>
      </c>
    </row>
    <row r="15">
      <c r="A15" s="11" t="n">
        <v>2</v>
      </c>
      <c r="B15" s="12" t="inlineStr">
        <is>
          <t>Abono Constitucional (1/3)</t>
        </is>
      </c>
      <c r="C15" s="13">
        <f>E14</f>
        <v/>
      </c>
      <c r="D15" s="11" t="inlineStr">
        <is>
          <t>-</t>
        </is>
      </c>
      <c r="E15" s="13">
        <f>C15/3</f>
        <v/>
      </c>
    </row>
    <row r="16">
      <c r="A16" s="11" t="n">
        <v>3</v>
      </c>
      <c r="B16" s="12" t="inlineStr">
        <is>
          <t>Venda de 1/3 das Férias</t>
        </is>
      </c>
      <c r="C16" s="13">
        <f>B5</f>
        <v/>
      </c>
      <c r="D16" s="11">
        <f>IF(B10="SIM",B9/3,0)</f>
        <v/>
      </c>
      <c r="E16" s="13">
        <f>(C16/30)*D16</f>
        <v/>
      </c>
    </row>
    <row r="17">
      <c r="A17" s="11" t="n">
        <v>4</v>
      </c>
      <c r="B17" s="12" t="inlineStr">
        <is>
          <t>Abono sobre Venda (1/3)</t>
        </is>
      </c>
      <c r="C17" s="13">
        <f>E16</f>
        <v/>
      </c>
      <c r="D17" s="11" t="inlineStr">
        <is>
          <t>-</t>
        </is>
      </c>
      <c r="E17" s="13">
        <f>IF(B10="SIM",C17/3,0)</f>
        <v/>
      </c>
    </row>
    <row r="18">
      <c r="A18" s="11" t="inlineStr"/>
      <c r="B18" s="14" t="inlineStr">
        <is>
          <t>TOTAL BRUTO</t>
        </is>
      </c>
      <c r="C18" s="11" t="inlineStr"/>
      <c r="D18" s="11" t="inlineStr"/>
      <c r="E18" s="15">
        <f>SUM(E14:E17)</f>
        <v/>
      </c>
    </row>
    <row r="19">
      <c r="A19" s="11" t="inlineStr"/>
      <c r="B19" s="12" t="n"/>
      <c r="C19" s="11" t="n"/>
      <c r="D19" s="11" t="n"/>
      <c r="E19" s="11" t="n"/>
    </row>
    <row r="20">
      <c r="A20" s="16" t="inlineStr">
        <is>
          <t>DESCONTOS</t>
        </is>
      </c>
      <c r="B20" s="12" t="n"/>
      <c r="C20" s="11" t="n"/>
      <c r="D20" s="11" t="n"/>
      <c r="E20" s="11" t="n"/>
    </row>
    <row r="21">
      <c r="A21" s="11" t="n">
        <v>5</v>
      </c>
      <c r="B21" s="12" t="inlineStr">
        <is>
          <t>INSS (estimado 11%)</t>
        </is>
      </c>
      <c r="C21" s="13">
        <f>E18</f>
        <v/>
      </c>
      <c r="D21" s="11" t="inlineStr">
        <is>
          <t>-</t>
        </is>
      </c>
      <c r="E21" s="13">
        <f>C22*0.11</f>
        <v/>
      </c>
    </row>
    <row r="22">
      <c r="A22" s="11" t="n">
        <v>6</v>
      </c>
      <c r="B22" s="12" t="inlineStr">
        <is>
          <t>IRRF (estimado 7,5%)</t>
        </is>
      </c>
      <c r="C22" s="13">
        <f>E18-E22</f>
        <v/>
      </c>
      <c r="D22" s="11" t="inlineStr">
        <is>
          <t>-</t>
        </is>
      </c>
      <c r="E22" s="13">
        <f>IF(C23&gt;1903.98,C23*0.075,0)</f>
        <v/>
      </c>
    </row>
    <row r="23">
      <c r="A23" s="11" t="inlineStr"/>
      <c r="B23" s="17" t="inlineStr">
        <is>
          <t>TOTAL DESCONTOS</t>
        </is>
      </c>
      <c r="C23" s="11" t="inlineStr"/>
      <c r="D23" s="11" t="inlineStr"/>
      <c r="E23" s="18">
        <f>SUM(E22:E23)</f>
        <v/>
      </c>
    </row>
    <row r="24">
      <c r="A24" s="11" t="n"/>
      <c r="B24" s="12" t="n"/>
      <c r="C24" s="11" t="n"/>
      <c r="D24" s="11" t="n"/>
      <c r="E24" s="11" t="n"/>
    </row>
    <row r="25">
      <c r="A25" s="11" t="inlineStr"/>
      <c r="B25" s="19" t="inlineStr">
        <is>
          <t>VALOR LÍQUIDO A RECEBER</t>
        </is>
      </c>
      <c r="C25" s="11" t="n"/>
      <c r="D25" s="11" t="n"/>
      <c r="E25" s="20">
        <f>E18-E24</f>
        <v/>
      </c>
    </row>
  </sheetData>
  <mergeCells count="3">
    <mergeCell ref="A1:H1"/>
    <mergeCell ref="B4:D4"/>
    <mergeCell ref="B25:D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0" customWidth="1" min="3" max="3"/>
    <col width="10" customWidth="1" min="4" max="4"/>
    <col width="18" customWidth="1" min="5" max="5"/>
    <col width="18" customWidth="1" min="6" max="6"/>
  </cols>
  <sheetData>
    <row r="1">
      <c r="A1" s="21" t="inlineStr">
        <is>
          <t>EXEMPLOS DE CÁLCULO DE FÉRIAS</t>
        </is>
      </c>
    </row>
    <row r="3">
      <c r="A3" s="22" t="inlineStr">
        <is>
          <t>Funcionário</t>
        </is>
      </c>
      <c r="B3" s="22" t="inlineStr">
        <is>
          <t>Salário</t>
        </is>
      </c>
      <c r="C3" s="22" t="inlineStr">
        <is>
          <t>Dias</t>
        </is>
      </c>
      <c r="D3" s="22" t="inlineStr">
        <is>
          <t>Venda?</t>
        </is>
      </c>
      <c r="E3" s="22" t="inlineStr">
        <is>
          <t>Total Bruto</t>
        </is>
      </c>
      <c r="F3" s="22" t="inlineStr">
        <is>
          <t>Líquido (aprox)</t>
        </is>
      </c>
    </row>
    <row r="4">
      <c r="A4" s="23" t="inlineStr">
        <is>
          <t>Maria Silva</t>
        </is>
      </c>
      <c r="B4" s="24" t="n">
        <v>3500</v>
      </c>
      <c r="C4" s="23" t="n">
        <v>30</v>
      </c>
      <c r="D4" s="23" t="inlineStr">
        <is>
          <t>NÃO</t>
        </is>
      </c>
      <c r="E4" s="24">
        <f>B4+B4/3</f>
        <v/>
      </c>
      <c r="F4" s="24">
        <f>E4*0.82</f>
        <v/>
      </c>
    </row>
    <row r="5">
      <c r="A5" s="23" t="inlineStr">
        <is>
          <t>João Santos</t>
        </is>
      </c>
      <c r="B5" s="24" t="n">
        <v>5000</v>
      </c>
      <c r="C5" s="23" t="n">
        <v>30</v>
      </c>
      <c r="D5" s="23" t="inlineStr">
        <is>
          <t>SIM</t>
        </is>
      </c>
      <c r="E5" s="24">
        <f>B5+B5/3+B5/3+B5/9</f>
        <v/>
      </c>
      <c r="F5" s="24">
        <f>E5*0.80</f>
        <v/>
      </c>
    </row>
    <row r="6">
      <c r="A6" s="23" t="inlineStr">
        <is>
          <t>Ana Costa</t>
        </is>
      </c>
      <c r="B6" s="24" t="n">
        <v>4200</v>
      </c>
      <c r="C6" s="23" t="n">
        <v>20</v>
      </c>
      <c r="D6" s="23" t="inlineStr">
        <is>
          <t>NÃO</t>
        </is>
      </c>
      <c r="E6" s="24">
        <f>(B6/30*C6)+(B6/30*C6)/3</f>
        <v/>
      </c>
      <c r="F6" s="24">
        <f>E6*0.83</f>
        <v/>
      </c>
    </row>
    <row r="7">
      <c r="A7" s="23" t="inlineStr">
        <is>
          <t>Pedro Oliveira</t>
        </is>
      </c>
      <c r="B7" s="24" t="n">
        <v>6500</v>
      </c>
      <c r="C7" s="23" t="n">
        <v>30</v>
      </c>
      <c r="D7" s="23" t="inlineStr">
        <is>
          <t>SIM</t>
        </is>
      </c>
      <c r="E7" s="24">
        <f>B7+B7/3+B7/3+B7/9</f>
        <v/>
      </c>
      <c r="F7" s="24">
        <f>E7*0.78</f>
        <v/>
      </c>
    </row>
    <row r="8">
      <c r="A8" s="23" t="inlineStr">
        <is>
          <t>Carla Ferreira</t>
        </is>
      </c>
      <c r="B8" s="24" t="n">
        <v>2800</v>
      </c>
      <c r="C8" s="23" t="n">
        <v>30</v>
      </c>
      <c r="D8" s="23" t="inlineStr">
        <is>
          <t>NÃO</t>
        </is>
      </c>
      <c r="E8" s="24">
        <f>B8+B8/3</f>
        <v/>
      </c>
      <c r="F8" s="24">
        <f>E8*0.90</f>
        <v/>
      </c>
    </row>
    <row r="10">
      <c r="A10" s="25" t="inlineStr">
        <is>
          <t>LEGENDA:</t>
        </is>
      </c>
    </row>
    <row r="11">
      <c r="A11" s="26" t="inlineStr">
        <is>
          <t>Férias Integrais (30 dias): Salário + 1/3 de abono</t>
        </is>
      </c>
    </row>
    <row r="12">
      <c r="A12" s="26" t="inlineStr">
        <is>
          <t>Com Venda de 10 dias: Salário + 1/3 + (Salário/3) + 1/3 sobre venda</t>
        </is>
      </c>
    </row>
    <row r="13">
      <c r="A13" s="26" t="inlineStr">
        <is>
          <t>Férias Proporcionais: (Salário/30) x Dias de férias + 1/3</t>
        </is>
      </c>
    </row>
    <row r="14">
      <c r="A14" s="26" t="inlineStr">
        <is>
          <t>Descontos: INSS (7,5% a 14%) + IRRF (conforme tabela)</t>
        </is>
      </c>
    </row>
    <row r="15">
      <c r="A15" s="26" t="inlineStr"/>
    </row>
    <row r="16">
      <c r="A16" s="26" t="inlineStr">
        <is>
          <t>IMPORTANTE: Os valores líquidos são aproximados.</t>
        </is>
      </c>
    </row>
    <row r="17">
      <c r="A17" s="26" t="inlineStr">
        <is>
          <t>Consulte sempre o setor de RH para cálculo oficial.</t>
        </is>
      </c>
    </row>
  </sheetData>
  <mergeCells count="8">
    <mergeCell ref="A1:F1"/>
    <mergeCell ref="A11:F11"/>
    <mergeCell ref="A12:F12"/>
    <mergeCell ref="A13:F13"/>
    <mergeCell ref="A14:F14"/>
    <mergeCell ref="A15:F15"/>
    <mergeCell ref="A16:F16"/>
    <mergeCell ref="A17:F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2026-02-05T22:12:51Z</dcterms:created>
  <dcterms:modified xmlns:dcterms="http://purl.org/dc/terms/" xmlns:xsi="http://www.w3.org/2001/XMLSchema-instance" xsi:type="dcterms:W3CDTF">2026-02-05T22:12:51Z</dcterms:modified>
</cp:coreProperties>
</file>