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unil de Venda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%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  <sz val="14"/>
    </font>
    <font>
      <b val="1"/>
      <sz val="11"/>
    </font>
    <font>
      <b val="1"/>
      <color rgb="001E3A8A"/>
      <sz val="12"/>
    </font>
    <font>
      <sz val="11"/>
    </font>
    <font>
      <b val="1"/>
      <color rgb="00059669"/>
      <sz val="11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6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164" fontId="0" fillId="5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3" fontId="0" fillId="5" borderId="1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Quantidade de Leads por Etapa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'Funil de Vendas'!K5</f>
            </strRef>
          </tx>
          <spPr>
            <a:ln xmlns:a="http://schemas.openxmlformats.org/drawingml/2006/main">
              <a:prstDash val="solid"/>
            </a:ln>
          </spPr>
          <cat>
            <numRef>
              <f>'Funil de Vendas'!$J$6:$J$10</f>
            </numRef>
          </cat>
          <val>
            <numRef>
              <f>'Funil de Vendas'!$K$6:$K$10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Número de Leads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Etapas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Valor por Etapa</a:t>
            </a:r>
          </a:p>
        </rich>
      </tx>
    </title>
    <plotArea>
      <pieChart>
        <varyColors val="1"/>
        <ser>
          <idx val="0"/>
          <order val="0"/>
          <tx>
            <strRef>
              <f>'Funil de Vendas'!L5</f>
            </strRef>
          </tx>
          <spPr>
            <a:ln xmlns:a="http://schemas.openxmlformats.org/drawingml/2006/main">
              <a:prstDash val="solid"/>
            </a:ln>
          </spPr>
          <cat>
            <numRef>
              <f>'Funil de Vendas'!$J$6:$J$10</f>
            </numRef>
          </cat>
          <val>
            <numRef>
              <f>'Funil de Vendas'!$L$6:$L$10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20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37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30" customWidth="1" min="3" max="3"/>
    <col width="18" customWidth="1" min="4" max="4"/>
    <col width="30" customWidth="1" min="5" max="5"/>
    <col width="20" customWidth="1" min="6" max="6"/>
    <col width="22" customWidth="1" min="7" max="7"/>
    <col width="16" customWidth="1" min="8" max="8"/>
    <col width="20" customWidth="1" min="10" max="10"/>
    <col width="14" customWidth="1" min="11" max="11"/>
    <col width="20" customWidth="1" min="12" max="12"/>
    <col width="16" customWidth="1" min="13" max="13"/>
  </cols>
  <sheetData>
    <row r="1">
      <c r="A1" s="1" t="inlineStr">
        <is>
          <t>FUNIL DE VENDAS - ACOMPANHAMENTO MENSAL</t>
        </is>
      </c>
    </row>
    <row r="2">
      <c r="A2" s="2" t="inlineStr">
        <is>
          <t>Mês de Referência:</t>
        </is>
      </c>
      <c r="C2" s="3" t="inlineStr">
        <is>
          <t>February/2026</t>
        </is>
      </c>
    </row>
    <row r="3">
      <c r="J3" s="4" t="inlineStr">
        <is>
          <t>DASHBOARD DO FUNIL</t>
        </is>
      </c>
    </row>
    <row r="4">
      <c r="A4" s="5" t="inlineStr">
        <is>
          <t>Lead ID</t>
        </is>
      </c>
      <c r="B4" s="5" t="inlineStr">
        <is>
          <t>Nome do Lead</t>
        </is>
      </c>
      <c r="C4" s="5" t="inlineStr">
        <is>
          <t>Empresa</t>
        </is>
      </c>
      <c r="D4" s="5" t="inlineStr">
        <is>
          <t>Telefone</t>
        </is>
      </c>
      <c r="E4" s="5" t="inlineStr">
        <is>
          <t>Email</t>
        </is>
      </c>
      <c r="F4" s="5" t="inlineStr">
        <is>
          <t>Etapa do Funil</t>
        </is>
      </c>
      <c r="G4" s="5" t="inlineStr">
        <is>
          <t>Valor Potencial (R$)</t>
        </is>
      </c>
      <c r="H4" s="5" t="inlineStr">
        <is>
          <t>Data de Entrada</t>
        </is>
      </c>
    </row>
    <row r="5">
      <c r="A5" s="6" t="inlineStr">
        <is>
          <t>LD1001</t>
        </is>
      </c>
      <c r="B5" s="7" t="inlineStr">
        <is>
          <t>Maria Silva Santos</t>
        </is>
      </c>
      <c r="C5" s="7" t="inlineStr">
        <is>
          <t>Construções Silva Ltda</t>
        </is>
      </c>
      <c r="D5" s="7" t="inlineStr">
        <is>
          <t>(11) 98765-4321</t>
        </is>
      </c>
      <c r="E5" s="7" t="inlineStr">
        <is>
          <t>maria.silva@empresa.com.br</t>
        </is>
      </c>
      <c r="F5" s="6" t="inlineStr">
        <is>
          <t>Qualificação</t>
        </is>
      </c>
      <c r="G5" s="8" t="n">
        <v>10500</v>
      </c>
      <c r="H5" s="6" t="inlineStr">
        <is>
          <t>04/01/2026</t>
        </is>
      </c>
      <c r="J5" s="5" t="inlineStr">
        <is>
          <t>Etapa</t>
        </is>
      </c>
      <c r="K5" s="5" t="inlineStr">
        <is>
          <t>Quantidade</t>
        </is>
      </c>
      <c r="L5" s="5" t="inlineStr">
        <is>
          <t>Valor Total (R$)</t>
        </is>
      </c>
      <c r="M5" s="5" t="inlineStr">
        <is>
          <t>Taxa Conversão</t>
        </is>
      </c>
    </row>
    <row r="6">
      <c r="A6" s="6" t="inlineStr">
        <is>
          <t>LD1002</t>
        </is>
      </c>
      <c r="B6" s="7" t="inlineStr">
        <is>
          <t>João Pedro Oliveira</t>
        </is>
      </c>
      <c r="C6" s="7" t="inlineStr">
        <is>
          <t>Tech Solutions Brasil</t>
        </is>
      </c>
      <c r="D6" s="7" t="inlineStr">
        <is>
          <t>(21) 97654-3210</t>
        </is>
      </c>
      <c r="E6" s="7" t="inlineStr">
        <is>
          <t>joao.oliveira@company.com.br</t>
        </is>
      </c>
      <c r="F6" s="6" t="inlineStr">
        <is>
          <t>Prospecção</t>
        </is>
      </c>
      <c r="G6" s="8" t="n">
        <v>3660</v>
      </c>
      <c r="H6" s="6" t="inlineStr">
        <is>
          <t>20/01/2026</t>
        </is>
      </c>
      <c r="J6" s="6" t="inlineStr">
        <is>
          <t>Prospecção</t>
        </is>
      </c>
      <c r="K6" s="6">
        <f>COUNTIF($F$5:$F$24,J6)</f>
        <v/>
      </c>
      <c r="L6" s="8">
        <f>SUMIF($F$5:$F$24,J6,$G$5:$G$24)</f>
        <v/>
      </c>
      <c r="M6" s="6" t="inlineStr">
        <is>
          <t>100%</t>
        </is>
      </c>
    </row>
    <row r="7">
      <c r="A7" s="6" t="inlineStr">
        <is>
          <t>LD1003</t>
        </is>
      </c>
      <c r="B7" s="7" t="inlineStr">
        <is>
          <t>Ana Carolina Costa</t>
        </is>
      </c>
      <c r="C7" s="7" t="inlineStr">
        <is>
          <t>Comércio Santos &amp; Cia</t>
        </is>
      </c>
      <c r="D7" s="7" t="inlineStr">
        <is>
          <t>(11) 96543-2109</t>
        </is>
      </c>
      <c r="E7" s="7" t="inlineStr">
        <is>
          <t>ana.costa@negocio.com.br</t>
        </is>
      </c>
      <c r="F7" s="6" t="inlineStr">
        <is>
          <t>Qualificação</t>
        </is>
      </c>
      <c r="G7" s="8" t="n">
        <v>11376</v>
      </c>
      <c r="H7" s="6" t="inlineStr">
        <is>
          <t>11/12/2025</t>
        </is>
      </c>
      <c r="J7" s="6" t="inlineStr">
        <is>
          <t>Qualificação</t>
        </is>
      </c>
      <c r="K7" s="6">
        <f>COUNTIF($F$5:$F$24,J7)</f>
        <v/>
      </c>
      <c r="L7" s="8">
        <f>SUMIF($F$5:$F$24,J7,$G$5:$G$24)</f>
        <v/>
      </c>
      <c r="M7" s="9">
        <f>IF(K6=0,0,K7/K6)</f>
        <v/>
      </c>
    </row>
    <row r="8">
      <c r="A8" s="6" t="inlineStr">
        <is>
          <t>LD1004</t>
        </is>
      </c>
      <c r="B8" s="7" t="inlineStr">
        <is>
          <t>Carlos Eduardo Ferreira</t>
        </is>
      </c>
      <c r="C8" s="7" t="inlineStr">
        <is>
          <t>Indústria Moderna SA</t>
        </is>
      </c>
      <c r="D8" s="7" t="inlineStr">
        <is>
          <t>(31) 95432-1098</t>
        </is>
      </c>
      <c r="E8" s="7" t="inlineStr">
        <is>
          <t>carlos.ferreira@firm.com.br</t>
        </is>
      </c>
      <c r="F8" s="6" t="inlineStr">
        <is>
          <t>Negociação</t>
        </is>
      </c>
      <c r="G8" s="8" t="n">
        <v>34128</v>
      </c>
      <c r="H8" s="6" t="inlineStr">
        <is>
          <t>04/02/2026</t>
        </is>
      </c>
      <c r="J8" s="6" t="inlineStr">
        <is>
          <t>Proposta Enviada</t>
        </is>
      </c>
      <c r="K8" s="6">
        <f>COUNTIF($F$5:$F$24,J8)</f>
        <v/>
      </c>
      <c r="L8" s="8">
        <f>SUMIF($F$5:$F$24,J8,$G$5:$G$24)</f>
        <v/>
      </c>
      <c r="M8" s="9">
        <f>IF(K7=0,0,K8/K7)</f>
        <v/>
      </c>
    </row>
    <row r="9">
      <c r="A9" s="6" t="inlineStr">
        <is>
          <t>LD1005</t>
        </is>
      </c>
      <c r="B9" s="7" t="inlineStr">
        <is>
          <t>Patricia Almeida</t>
        </is>
      </c>
      <c r="C9" s="7" t="inlineStr">
        <is>
          <t>Distribuidora Alpha</t>
        </is>
      </c>
      <c r="D9" s="7" t="inlineStr">
        <is>
          <t>(41) 94321-0987</t>
        </is>
      </c>
      <c r="E9" s="7" t="inlineStr">
        <is>
          <t>patricia.almeida@corp.com.br</t>
        </is>
      </c>
      <c r="F9" s="6" t="inlineStr">
        <is>
          <t>Qualificação</t>
        </is>
      </c>
      <c r="G9" s="8" t="n">
        <v>9532</v>
      </c>
      <c r="H9" s="6" t="inlineStr">
        <is>
          <t>12/12/2025</t>
        </is>
      </c>
      <c r="J9" s="6" t="inlineStr">
        <is>
          <t>Negociação</t>
        </is>
      </c>
      <c r="K9" s="6">
        <f>COUNTIF($F$5:$F$24,J9)</f>
        <v/>
      </c>
      <c r="L9" s="8">
        <f>SUMIF($F$5:$F$24,J9,$G$5:$G$24)</f>
        <v/>
      </c>
      <c r="M9" s="9">
        <f>IF(K8=0,0,K9/K8)</f>
        <v/>
      </c>
    </row>
    <row r="10">
      <c r="A10" s="6" t="inlineStr">
        <is>
          <t>LD1006</t>
        </is>
      </c>
      <c r="B10" s="7" t="inlineStr">
        <is>
          <t>Roberto Santos Junior</t>
        </is>
      </c>
      <c r="C10" s="7" t="inlineStr">
        <is>
          <t>Consultoria Empresarial Beta</t>
        </is>
      </c>
      <c r="D10" s="7" t="inlineStr">
        <is>
          <t>(51) 93210-9876</t>
        </is>
      </c>
      <c r="E10" s="7" t="inlineStr">
        <is>
          <t>roberto.junior@business.com.br</t>
        </is>
      </c>
      <c r="F10" s="6" t="inlineStr">
        <is>
          <t>Proposta Enviada</t>
        </is>
      </c>
      <c r="G10" s="8" t="n">
        <v>23948</v>
      </c>
      <c r="H10" s="6" t="inlineStr">
        <is>
          <t>23/01/2026</t>
        </is>
      </c>
      <c r="J10" s="6" t="inlineStr">
        <is>
          <t>Fechamento</t>
        </is>
      </c>
      <c r="K10" s="6">
        <f>COUNTIF($F$5:$F$24,J10)</f>
        <v/>
      </c>
      <c r="L10" s="8">
        <f>SUMIF($F$5:$F$24,J10,$G$5:$G$24)</f>
        <v/>
      </c>
      <c r="M10" s="9">
        <f>IF(K9=0,0,K10/K9)</f>
        <v/>
      </c>
    </row>
    <row r="11">
      <c r="A11" s="6" t="inlineStr">
        <is>
          <t>LD1007</t>
        </is>
      </c>
      <c r="B11" s="7" t="inlineStr">
        <is>
          <t>Juliana Rodrigues</t>
        </is>
      </c>
      <c r="C11" s="7" t="inlineStr">
        <is>
          <t>Logística Rápida Transportes</t>
        </is>
      </c>
      <c r="D11" s="7" t="inlineStr">
        <is>
          <t>(11) 92109-8765</t>
        </is>
      </c>
      <c r="E11" s="7" t="inlineStr">
        <is>
          <t>juliana.rodrigues@industria.com.br</t>
        </is>
      </c>
      <c r="F11" s="6" t="inlineStr">
        <is>
          <t>Qualificação</t>
        </is>
      </c>
      <c r="G11" s="8" t="n">
        <v>7805</v>
      </c>
      <c r="H11" s="6" t="inlineStr">
        <is>
          <t>23/01/2026</t>
        </is>
      </c>
      <c r="J11" s="10" t="inlineStr">
        <is>
          <t>TOTAL GERAL</t>
        </is>
      </c>
      <c r="K11" s="10">
        <f>SUM(K6:K10)</f>
        <v/>
      </c>
      <c r="L11" s="11">
        <f>SUM(L6:L10)</f>
        <v/>
      </c>
      <c r="M11" s="12" t="inlineStr"/>
    </row>
    <row r="12">
      <c r="A12" s="6" t="inlineStr">
        <is>
          <t>LD1008</t>
        </is>
      </c>
      <c r="B12" s="7" t="inlineStr">
        <is>
          <t>Fernando Henrique Lima</t>
        </is>
      </c>
      <c r="C12" s="7" t="inlineStr">
        <is>
          <t>Alimentos Bom Sabor</t>
        </is>
      </c>
      <c r="D12" s="7" t="inlineStr">
        <is>
          <t>(21) 91098-7654</t>
        </is>
      </c>
      <c r="E12" s="7" t="inlineStr">
        <is>
          <t>fernando.lima@comercio.com.br</t>
        </is>
      </c>
      <c r="F12" s="6" t="inlineStr">
        <is>
          <t>Fechamento</t>
        </is>
      </c>
      <c r="G12" s="8" t="n">
        <v>59714</v>
      </c>
      <c r="H12" s="6" t="inlineStr">
        <is>
          <t>22/01/2026</t>
        </is>
      </c>
    </row>
    <row r="13">
      <c r="A13" s="6" t="inlineStr">
        <is>
          <t>LD1009</t>
        </is>
      </c>
      <c r="B13" s="7" t="inlineStr">
        <is>
          <t>Camila Martins</t>
        </is>
      </c>
      <c r="C13" s="7" t="inlineStr">
        <is>
          <t>Metalúrgica Forte</t>
        </is>
      </c>
      <c r="D13" s="7" t="inlineStr">
        <is>
          <t>(85) 90987-6543</t>
        </is>
      </c>
      <c r="E13" s="7" t="inlineStr">
        <is>
          <t>camila.martins@tech.com.br</t>
        </is>
      </c>
      <c r="F13" s="6" t="inlineStr">
        <is>
          <t>Qualificação</t>
        </is>
      </c>
      <c r="G13" s="8" t="n">
        <v>6477</v>
      </c>
      <c r="H13" s="6" t="inlineStr">
        <is>
          <t>12/01/2026</t>
        </is>
      </c>
      <c r="J13" s="13" t="inlineStr">
        <is>
          <t>MÉTRICAS CHAVE</t>
        </is>
      </c>
    </row>
    <row r="14">
      <c r="A14" s="6" t="inlineStr">
        <is>
          <t>LD1010</t>
        </is>
      </c>
      <c r="B14" s="7" t="inlineStr">
        <is>
          <t>Ricardo Souza</t>
        </is>
      </c>
      <c r="C14" s="7" t="inlineStr">
        <is>
          <t>Papelaria Central</t>
        </is>
      </c>
      <c r="D14" s="7" t="inlineStr">
        <is>
          <t>(71) 99876-5432</t>
        </is>
      </c>
      <c r="E14" s="7" t="inlineStr">
        <is>
          <t>ricardo.souza@distribuidora.com.br</t>
        </is>
      </c>
      <c r="F14" s="6" t="inlineStr">
        <is>
          <t>Proposta Enviada</t>
        </is>
      </c>
      <c r="G14" s="8" t="n">
        <v>21209</v>
      </c>
      <c r="H14" s="6" t="inlineStr">
        <is>
          <t>28/12/2025</t>
        </is>
      </c>
    </row>
    <row r="15">
      <c r="A15" s="6" t="inlineStr">
        <is>
          <t>LD1011</t>
        </is>
      </c>
      <c r="B15" s="7" t="inlineStr">
        <is>
          <t>Leticia Barbosa</t>
        </is>
      </c>
      <c r="C15" s="7" t="inlineStr">
        <is>
          <t>Farmácia Vida Saudável</t>
        </is>
      </c>
      <c r="D15" s="7" t="inlineStr">
        <is>
          <t>(11) 98877-6655</t>
        </is>
      </c>
      <c r="E15" s="7" t="inlineStr">
        <is>
          <t>leticia.barbosa@consultoria.com.br</t>
        </is>
      </c>
      <c r="F15" s="6" t="inlineStr">
        <is>
          <t>Qualificação</t>
        </is>
      </c>
      <c r="G15" s="8" t="n">
        <v>10793</v>
      </c>
      <c r="H15" s="6" t="inlineStr">
        <is>
          <t>14/12/2025</t>
        </is>
      </c>
      <c r="J15" s="14" t="inlineStr">
        <is>
          <t>Ticket Médio:</t>
        </is>
      </c>
      <c r="K15" s="15">
        <f>L11/K11</f>
        <v/>
      </c>
    </row>
    <row r="16">
      <c r="A16" s="6" t="inlineStr">
        <is>
          <t>LD1012</t>
        </is>
      </c>
      <c r="B16" s="7" t="inlineStr">
        <is>
          <t>Marcos Vinicius Rocha</t>
        </is>
      </c>
      <c r="C16" s="7" t="inlineStr">
        <is>
          <t>Autopeças Veloz</t>
        </is>
      </c>
      <c r="D16" s="7" t="inlineStr">
        <is>
          <t>(21) 97766-5544</t>
        </is>
      </c>
      <c r="E16" s="7" t="inlineStr">
        <is>
          <t>marcos.rocha@logistica.com.br</t>
        </is>
      </c>
      <c r="F16" s="6" t="inlineStr">
        <is>
          <t>Fechamento</t>
        </is>
      </c>
      <c r="G16" s="8" t="n">
        <v>48085</v>
      </c>
      <c r="H16" s="6" t="inlineStr">
        <is>
          <t>01/01/2026</t>
        </is>
      </c>
      <c r="J16" s="14" t="inlineStr">
        <is>
          <t>Taxa Conversão Geral:</t>
        </is>
      </c>
      <c r="K16" s="16">
        <f>K10/K6</f>
        <v/>
      </c>
    </row>
    <row r="17">
      <c r="A17" s="6" t="inlineStr">
        <is>
          <t>LD1013</t>
        </is>
      </c>
      <c r="B17" s="7" t="inlineStr">
        <is>
          <t>Fernanda Cristina Dias</t>
        </is>
      </c>
      <c r="C17" s="7" t="inlineStr">
        <is>
          <t>Móveis Design</t>
        </is>
      </c>
      <c r="D17" s="7" t="inlineStr">
        <is>
          <t>(31) 96655-4433</t>
        </is>
      </c>
      <c r="E17" s="7" t="inlineStr">
        <is>
          <t>fernanda.dias@alimentos.com.br</t>
        </is>
      </c>
      <c r="F17" s="6" t="inlineStr">
        <is>
          <t>Proposta Enviada</t>
        </is>
      </c>
      <c r="G17" s="8" t="n">
        <v>23125</v>
      </c>
      <c r="H17" s="6" t="inlineStr">
        <is>
          <t>30/12/2025</t>
        </is>
      </c>
      <c r="J17" s="14" t="inlineStr">
        <is>
          <t>Leads em Negociação:</t>
        </is>
      </c>
      <c r="K17" s="17">
        <f>COUNTIF($F$5:$F$24,"Negociação")</f>
        <v/>
      </c>
    </row>
    <row r="18">
      <c r="A18" s="6" t="inlineStr">
        <is>
          <t>LD1014</t>
        </is>
      </c>
      <c r="B18" s="7" t="inlineStr">
        <is>
          <t>Paulo Roberto Gomes</t>
        </is>
      </c>
      <c r="C18" s="7" t="inlineStr">
        <is>
          <t>Eletrônicos Plus</t>
        </is>
      </c>
      <c r="D18" s="7" t="inlineStr">
        <is>
          <t>(41) 95544-3322</t>
        </is>
      </c>
      <c r="E18" s="7" t="inlineStr">
        <is>
          <t>paulo.gomes@metalurgica.com.br</t>
        </is>
      </c>
      <c r="F18" s="6" t="inlineStr">
        <is>
          <t>Prospecção</t>
        </is>
      </c>
      <c r="G18" s="8" t="n">
        <v>6931</v>
      </c>
      <c r="H18" s="6" t="inlineStr">
        <is>
          <t>28/01/2026</t>
        </is>
      </c>
      <c r="J18" s="14" t="inlineStr">
        <is>
          <t>Vendas Fechadas:</t>
        </is>
      </c>
      <c r="K18" s="17">
        <f>COUNTIF($F$5:$F$24,"Fechamento")</f>
        <v/>
      </c>
    </row>
    <row r="19">
      <c r="A19" s="6" t="inlineStr">
        <is>
          <t>LD1015</t>
        </is>
      </c>
      <c r="B19" s="7" t="inlineStr">
        <is>
          <t>Beatriz Cardoso</t>
        </is>
      </c>
      <c r="C19" s="7" t="inlineStr">
        <is>
          <t>Roupas Fashion Store</t>
        </is>
      </c>
      <c r="D19" s="7" t="inlineStr">
        <is>
          <t>(51) 94433-2211</t>
        </is>
      </c>
      <c r="E19" s="7" t="inlineStr">
        <is>
          <t>beatriz.cardoso@papelaria.com.br</t>
        </is>
      </c>
      <c r="F19" s="6" t="inlineStr">
        <is>
          <t>Qualificação</t>
        </is>
      </c>
      <c r="G19" s="8" t="n">
        <v>11571</v>
      </c>
      <c r="H19" s="6" t="inlineStr">
        <is>
          <t>30/12/2025</t>
        </is>
      </c>
    </row>
    <row r="20">
      <c r="A20" s="6" t="inlineStr">
        <is>
          <t>LD1016</t>
        </is>
      </c>
      <c r="B20" s="7" t="inlineStr">
        <is>
          <t>André Luiz Pereira</t>
        </is>
      </c>
      <c r="C20" s="7" t="inlineStr">
        <is>
          <t>Supermercado Economia</t>
        </is>
      </c>
      <c r="D20" s="7" t="inlineStr">
        <is>
          <t>(11) 93322-1100</t>
        </is>
      </c>
      <c r="E20" s="7" t="inlineStr">
        <is>
          <t>andre.pereira@farmacia.com.br</t>
        </is>
      </c>
      <c r="F20" s="6" t="inlineStr">
        <is>
          <t>Proposta Enviada</t>
        </is>
      </c>
      <c r="G20" s="8" t="n">
        <v>19813</v>
      </c>
      <c r="H20" s="6" t="inlineStr">
        <is>
          <t>15/12/2025</t>
        </is>
      </c>
    </row>
    <row r="21">
      <c r="A21" s="6" t="inlineStr">
        <is>
          <t>LD1017</t>
        </is>
      </c>
      <c r="B21" s="7" t="inlineStr">
        <is>
          <t>Mariana Fernandes</t>
        </is>
      </c>
      <c r="C21" s="7" t="inlineStr">
        <is>
          <t>Restaurante Sabor Caseiro</t>
        </is>
      </c>
      <c r="D21" s="7" t="inlineStr">
        <is>
          <t>(21) 92211-0099</t>
        </is>
      </c>
      <c r="E21" s="7" t="inlineStr">
        <is>
          <t>mariana.fernandes@autopecas.com.br</t>
        </is>
      </c>
      <c r="F21" s="6" t="inlineStr">
        <is>
          <t>Negociação</t>
        </is>
      </c>
      <c r="G21" s="8" t="n">
        <v>46819</v>
      </c>
      <c r="H21" s="6" t="inlineStr">
        <is>
          <t>31/01/2026</t>
        </is>
      </c>
    </row>
    <row r="22">
      <c r="A22" s="6" t="inlineStr">
        <is>
          <t>LD1018</t>
        </is>
      </c>
      <c r="B22" s="7" t="inlineStr">
        <is>
          <t>Gustavo Henrique Ribeiro</t>
        </is>
      </c>
      <c r="C22" s="7" t="inlineStr">
        <is>
          <t>Academia Corpo Forte</t>
        </is>
      </c>
      <c r="D22" s="7" t="inlineStr">
        <is>
          <t>(11) 91100-9988</t>
        </is>
      </c>
      <c r="E22" s="7" t="inlineStr">
        <is>
          <t>gustavo.ribeiro@moveis.com.br</t>
        </is>
      </c>
      <c r="F22" s="6" t="inlineStr">
        <is>
          <t>Negociação</t>
        </is>
      </c>
      <c r="G22" s="8" t="n">
        <v>24229</v>
      </c>
      <c r="H22" s="6" t="inlineStr">
        <is>
          <t>29/12/2025</t>
        </is>
      </c>
    </row>
    <row r="23">
      <c r="A23" s="6" t="inlineStr">
        <is>
          <t>LD1019</t>
        </is>
      </c>
      <c r="B23" s="7" t="inlineStr">
        <is>
          <t>Renata Aparecida Cruz</t>
        </is>
      </c>
      <c r="C23" s="7" t="inlineStr">
        <is>
          <t>Clínica Médica Saúde Total</t>
        </is>
      </c>
      <c r="D23" s="7" t="inlineStr">
        <is>
          <t>(31) 90099-8877</t>
        </is>
      </c>
      <c r="E23" s="7" t="inlineStr">
        <is>
          <t>renata.cruz@eletronicos.com.br</t>
        </is>
      </c>
      <c r="F23" s="6" t="inlineStr">
        <is>
          <t>Prospecção</t>
        </is>
      </c>
      <c r="G23" s="8" t="n">
        <v>3472</v>
      </c>
      <c r="H23" s="6" t="inlineStr">
        <is>
          <t>11/12/2025</t>
        </is>
      </c>
    </row>
    <row r="24">
      <c r="A24" s="6" t="inlineStr">
        <is>
          <t>LD1020</t>
        </is>
      </c>
      <c r="B24" s="7" t="inlineStr">
        <is>
          <t>Diego dos Santos</t>
        </is>
      </c>
      <c r="C24" s="7" t="inlineStr">
        <is>
          <t>Escola Educar Sempre</t>
        </is>
      </c>
      <c r="D24" s="7" t="inlineStr">
        <is>
          <t>(41) 99988-7766</t>
        </is>
      </c>
      <c r="E24" s="7" t="inlineStr">
        <is>
          <t>diego.santos@varejo.com.br</t>
        </is>
      </c>
      <c r="F24" s="6" t="inlineStr">
        <is>
          <t>Fechamento</t>
        </is>
      </c>
      <c r="G24" s="8" t="n">
        <v>34740</v>
      </c>
      <c r="H24" s="6" t="inlineStr">
        <is>
          <t>25/12/2025</t>
        </is>
      </c>
    </row>
  </sheetData>
  <mergeCells count="8">
    <mergeCell ref="A1:H1"/>
    <mergeCell ref="A2:B2"/>
    <mergeCell ref="J3:L3"/>
    <mergeCell ref="J13:L13"/>
    <mergeCell ref="K15:L15"/>
    <mergeCell ref="K16:L16"/>
    <mergeCell ref="K17:L17"/>
    <mergeCell ref="K18:L18"/>
  </mergeCells>
  <dataValidations count="1">
    <dataValidation sqref="F5:F100" showErrorMessage="1" showInputMessage="1" allowBlank="0" type="list">
      <formula1>"Prospecção,Qualificação,Proposta Enviada,Negociação,Fechamento"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8" t="inlineStr">
        <is>
          <t>COMO USAR ESTA PLANILHA DE FUNIL DE VENDAS</t>
        </is>
      </c>
    </row>
    <row r="2">
      <c r="A2" s="19" t="inlineStr"/>
    </row>
    <row r="3">
      <c r="A3" s="20" t="inlineStr">
        <is>
          <t>1. ADICIONAR NOVOS LEADS:</t>
        </is>
      </c>
    </row>
    <row r="4">
      <c r="A4" s="19" t="inlineStr">
        <is>
          <t xml:space="preserve">   • Clique na última linha com dados e pressione Enter</t>
        </is>
      </c>
    </row>
    <row r="5">
      <c r="A5" s="19" t="inlineStr">
        <is>
          <t xml:space="preserve">   • Preencha: Lead ID, Nome, Empresa, Telefone, Email</t>
        </is>
      </c>
    </row>
    <row r="6">
      <c r="A6" s="19" t="inlineStr">
        <is>
          <t xml:space="preserve">   • Escolha a Etapa do Funil no menu dropdown</t>
        </is>
      </c>
    </row>
    <row r="7">
      <c r="A7" s="19" t="inlineStr">
        <is>
          <t xml:space="preserve">   • Digite o Valor Potencial e a Data de Entrada</t>
        </is>
      </c>
    </row>
    <row r="8">
      <c r="A8" s="19" t="inlineStr"/>
    </row>
    <row r="9">
      <c r="A9" s="20" t="inlineStr">
        <is>
          <t>2. ETAPAS DO FUNIL:</t>
        </is>
      </c>
    </row>
    <row r="10">
      <c r="A10" s="19" t="inlineStr">
        <is>
          <t xml:space="preserve">   • Prospecção: Primeiro contato, lead identificado</t>
        </is>
      </c>
    </row>
    <row r="11">
      <c r="A11" s="19" t="inlineStr">
        <is>
          <t xml:space="preserve">   • Qualificação: Lead demonstrou interesse real</t>
        </is>
      </c>
    </row>
    <row r="12">
      <c r="A12" s="19" t="inlineStr">
        <is>
          <t xml:space="preserve">   • Proposta Enviada: Proposta comercial enviada</t>
        </is>
      </c>
    </row>
    <row r="13">
      <c r="A13" s="19" t="inlineStr">
        <is>
          <t xml:space="preserve">   • Negociação: Discussão de condições e valores</t>
        </is>
      </c>
    </row>
    <row r="14">
      <c r="A14" s="19" t="inlineStr">
        <is>
          <t xml:space="preserve">   • Fechamento: Venda concluída com sucesso</t>
        </is>
      </c>
    </row>
    <row r="15">
      <c r="A15" s="19" t="inlineStr"/>
    </row>
    <row r="16">
      <c r="A16" s="20" t="inlineStr">
        <is>
          <t>3. DASHBOARD AUTOMÁTICO:</t>
        </is>
      </c>
    </row>
    <row r="17">
      <c r="A17" s="19" t="inlineStr">
        <is>
          <t xml:space="preserve">   • Atualiza automaticamente conforme você adiciona leads</t>
        </is>
      </c>
    </row>
    <row r="18">
      <c r="A18" s="19" t="inlineStr">
        <is>
          <t xml:space="preserve">   • Mostra quantidade e valor total por etapa</t>
        </is>
      </c>
    </row>
    <row r="19">
      <c r="A19" s="19" t="inlineStr">
        <is>
          <t xml:space="preserve">   • Calcula taxa de conversão entre etapas</t>
        </is>
      </c>
    </row>
    <row r="20">
      <c r="A20" s="19" t="inlineStr">
        <is>
          <t xml:space="preserve">   • Exibe métricas chave: ticket médio, conversão geral, etc</t>
        </is>
      </c>
    </row>
    <row r="21">
      <c r="A21" s="19" t="inlineStr"/>
    </row>
    <row r="22">
      <c r="A22" s="20" t="inlineStr">
        <is>
          <t>4. GRÁFICOS:</t>
        </is>
      </c>
    </row>
    <row r="23">
      <c r="A23" s="19" t="inlineStr">
        <is>
          <t xml:space="preserve">   • Gráfico de barras: visualize a quantidade em cada etapa</t>
        </is>
      </c>
    </row>
    <row r="24">
      <c r="A24" s="19" t="inlineStr">
        <is>
          <t xml:space="preserve">   • Gráfico de pizza: veja a distribuição de valores</t>
        </is>
      </c>
    </row>
    <row r="25">
      <c r="A25" s="19" t="inlineStr"/>
    </row>
    <row r="26">
      <c r="A26" s="20" t="inlineStr">
        <is>
          <t>5. DICAS IMPORTANTES:</t>
        </is>
      </c>
    </row>
    <row r="27">
      <c r="A27" s="19" t="inlineStr">
        <is>
          <t xml:space="preserve">   • Mantenha os dados sempre atualizados</t>
        </is>
      </c>
    </row>
    <row r="28">
      <c r="A28" s="19" t="inlineStr">
        <is>
          <t xml:space="preserve">   • Mova os leads entre etapas conforme o progresso</t>
        </is>
      </c>
    </row>
    <row r="29">
      <c r="A29" s="19" t="inlineStr">
        <is>
          <t xml:space="preserve">   • Use valores realistas para previsões mais precisas</t>
        </is>
      </c>
    </row>
    <row r="30">
      <c r="A30" s="19" t="inlineStr">
        <is>
          <t xml:space="preserve">   • Acompanhe a taxa de conversão para identificar gargalos</t>
        </is>
      </c>
    </row>
    <row r="31">
      <c r="A31" s="19" t="inlineStr"/>
    </row>
    <row r="32">
      <c r="A32" s="21" t="inlineStr">
        <is>
          <t>Criado para ajudar sua equipe de vendas a ter mais sucesso!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2026-02-05T21:48:25Z</dcterms:created>
  <dcterms:modified xmlns:dcterms="http://purl.org/dc/terms/" xmlns:xsi="http://www.w3.org/2001/XMLSchema-instance" xsi:type="dcterms:W3CDTF">2026-02-05T21:48:25Z</dcterms:modified>
</cp:coreProperties>
</file>